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firstSheet="1" activeTab="1"/>
  </bookViews>
  <sheets>
    <sheet name="106-2019" sheetId="1" state="hidden" r:id="rId1"/>
    <sheet name="2018-19" sheetId="2" r:id="rId2"/>
    <sheet name="ппсз" sheetId="3" r:id="rId3"/>
    <sheet name="ппкрс" sheetId="4" r:id="rId4"/>
  </sheets>
  <definedNames>
    <definedName name="_ftn1" localSheetId="0">'106-2019'!#REF!</definedName>
    <definedName name="_ftn1" localSheetId="2">'ппсз'!$A$87</definedName>
    <definedName name="_ftn2" localSheetId="0">'106-2019'!#REF!</definedName>
    <definedName name="_ftn2" localSheetId="2">'ппсз'!$A$92</definedName>
    <definedName name="_ftn3" localSheetId="0">'106-2019'!#REF!</definedName>
    <definedName name="_ftn3" localSheetId="2">'ппсз'!$A$93</definedName>
    <definedName name="_ftn4" localSheetId="0">'106-2019'!#REF!</definedName>
    <definedName name="_ftn4" localSheetId="2">'ппсз'!$A$94</definedName>
    <definedName name="_ftn5" localSheetId="0">'106-2019'!#REF!</definedName>
    <definedName name="_ftn5" localSheetId="2">'ппсз'!$A$95</definedName>
    <definedName name="_ftn6" localSheetId="0">'106-2019'!#REF!</definedName>
    <definedName name="_ftn6" localSheetId="2">'ппсз'!$A$96</definedName>
    <definedName name="_ftn7" localSheetId="0">'106-2019'!#REF!</definedName>
    <definedName name="_ftn7" localSheetId="2">'ппсз'!$A$97</definedName>
    <definedName name="_ftnref1" localSheetId="0">'106-2019'!$C$1</definedName>
    <definedName name="_ftnref1" localSheetId="2">'ппсз'!$C$1</definedName>
    <definedName name="_ftnref2" localSheetId="3">'ппкрс'!$G$4</definedName>
    <definedName name="_ftnref4" localSheetId="0">'106-2019'!$N$3</definedName>
    <definedName name="_ftnref4" localSheetId="2">'ппсз'!$N$3</definedName>
    <definedName name="_ftnref5" localSheetId="0">'106-2019'!$O$3</definedName>
    <definedName name="_ftnref5" localSheetId="2">'ппсз'!$O$3</definedName>
    <definedName name="_ftnref6" localSheetId="0">'106-2019'!$H$4</definedName>
    <definedName name="_ftnref6" localSheetId="2">'ппсз'!$H$4</definedName>
    <definedName name="_ftnref7" localSheetId="0">'106-2019'!$A$73</definedName>
    <definedName name="_ftnref7" localSheetId="2">'ппсз'!$A$74</definedName>
  </definedNames>
  <calcPr fullCalcOnLoad="1"/>
</workbook>
</file>

<file path=xl/sharedStrings.xml><?xml version="1.0" encoding="utf-8"?>
<sst xmlns="http://schemas.openxmlformats.org/spreadsheetml/2006/main" count="1178" uniqueCount="344">
  <si>
    <t>Индекс</t>
  </si>
  <si>
    <t>Наименование циклов, дисциплин, профессиональных модулей, МДК, практик</t>
  </si>
  <si>
    <t>Формы промежуточной аттестации[1]</t>
  </si>
  <si>
    <t>Объем образовательной нагрузки</t>
  </si>
  <si>
    <t>Учебная нагрузка обучающихся  (час.)</t>
  </si>
  <si>
    <t>Зачеты</t>
  </si>
  <si>
    <t>Экзамены</t>
  </si>
  <si>
    <t xml:space="preserve">самостоятельная учебная работа </t>
  </si>
  <si>
    <t>Во взаимодействии с преподавателем</t>
  </si>
  <si>
    <t>I курс</t>
  </si>
  <si>
    <t>II курс</t>
  </si>
  <si>
    <t>III курс</t>
  </si>
  <si>
    <t>IV курс</t>
  </si>
  <si>
    <t>V курс</t>
  </si>
  <si>
    <t>Нагрузка на дисциплины и МДК</t>
  </si>
  <si>
    <t>По практике производственной и учебной</t>
  </si>
  <si>
    <t>Консультации</t>
  </si>
  <si>
    <t>Промежуточная аттестация</t>
  </si>
  <si>
    <t>1 сем./ трим. **нед.[4]</t>
  </si>
  <si>
    <t>2 сем./трим. .[5]*нед.</t>
  </si>
  <si>
    <t>3 сем./ трим. ** нед.</t>
  </si>
  <si>
    <t>4 сем./трим. ** нед.</t>
  </si>
  <si>
    <t>5 сем./трим.** нед.</t>
  </si>
  <si>
    <t>6 сем./ трим.** нед.</t>
  </si>
  <si>
    <t>7 сем./ трим. ** нед.</t>
  </si>
  <si>
    <t>8 сем./ трим.   ** нед.</t>
  </si>
  <si>
    <t>9 сем./ трим. ** нед.</t>
  </si>
  <si>
    <t>10 сем./ трим.** нед.</t>
  </si>
  <si>
    <t xml:space="preserve">всего учебных занятий </t>
  </si>
  <si>
    <t>в т. ч. по учебным дисциплинам и МДК[6]</t>
  </si>
  <si>
    <t>Теоретическое обучение</t>
  </si>
  <si>
    <t>лаб. и практ. занятий</t>
  </si>
  <si>
    <t>курсовых работ (проектов)</t>
  </si>
  <si>
    <t>О.00</t>
  </si>
  <si>
    <t>Общеобразовательный цикл</t>
  </si>
  <si>
    <t>*</t>
  </si>
  <si>
    <t>ОДБ.01</t>
  </si>
  <si>
    <t>ОДБ.0n</t>
  </si>
  <si>
    <t>Физкультура</t>
  </si>
  <si>
    <t>ОДП.0n+2</t>
  </si>
  <si>
    <t>ОДП.0n+m</t>
  </si>
  <si>
    <t>ОГСЭ.00</t>
  </si>
  <si>
    <t xml:space="preserve">Общий гуманитарный и социально-экономический цикл </t>
  </si>
  <si>
    <t>ОГСЭ.01</t>
  </si>
  <si>
    <t>ОГСЭ.02</t>
  </si>
  <si>
    <t>ОГСЭ.03</t>
  </si>
  <si>
    <t>Физическая культура</t>
  </si>
  <si>
    <t>ЕН.00</t>
  </si>
  <si>
    <t xml:space="preserve">Математический и общий естественнонаучный цикл </t>
  </si>
  <si>
    <t>ЕН.01</t>
  </si>
  <si>
    <t>ЕН.02</t>
  </si>
  <si>
    <t>П.00</t>
  </si>
  <si>
    <t xml:space="preserve">Профессиональный цикл </t>
  </si>
  <si>
    <t>ОП.00</t>
  </si>
  <si>
    <t xml:space="preserve">Общепрофессиональные дисциплины </t>
  </si>
  <si>
    <t>ОПД.01</t>
  </si>
  <si>
    <t>ОПД.02</t>
  </si>
  <si>
    <t>ОПД.0n</t>
  </si>
  <si>
    <t>ПМ.00</t>
  </si>
  <si>
    <t>Профессиональные модули</t>
  </si>
  <si>
    <t>ПМ.01</t>
  </si>
  <si>
    <t>МДК.01.01</t>
  </si>
  <si>
    <t>МДК.01.02</t>
  </si>
  <si>
    <t>УП.01</t>
  </si>
  <si>
    <t>ПП.01</t>
  </si>
  <si>
    <t>ПМ.0n</t>
  </si>
  <si>
    <t>МДК.0n.01</t>
  </si>
  <si>
    <t>МДК.0n.02</t>
  </si>
  <si>
    <t>УП.02</t>
  </si>
  <si>
    <t>ПП.02</t>
  </si>
  <si>
    <t>ПДП</t>
  </si>
  <si>
    <t xml:space="preserve">Преддипломная практика </t>
  </si>
  <si>
    <t>** нед.</t>
  </si>
  <si>
    <t>Всего</t>
  </si>
  <si>
    <t>ГИА</t>
  </si>
  <si>
    <t xml:space="preserve">Государственная итоговая аттестация </t>
  </si>
  <si>
    <t>Защита дипломного проекта (работы)</t>
  </si>
  <si>
    <t>Демонстрационный экзамен</t>
  </si>
  <si>
    <t>Государственный экзамен</t>
  </si>
  <si>
    <t>Консультации [7]на учебную группу всего _________ час.</t>
  </si>
  <si>
    <t>Государственная (итоговая) аттестация</t>
  </si>
  <si>
    <t xml:space="preserve">1. Программа обучения по специальности </t>
  </si>
  <si>
    <t>1.1. Дипломный проект (работа)</t>
  </si>
  <si>
    <t>Выполнение дипломного проекта (работы) с ________ по ________ (всего ** нед.)</t>
  </si>
  <si>
    <t>Защита дипломного проекта (работы) с _________ по __________ (всего ** нед.)</t>
  </si>
  <si>
    <t>Выполнение демонстрационного экзамена</t>
  </si>
  <si>
    <t>1.2. Государственные экзамены (при их наличии в том числе в виде демонстрационного экзамена) – N, перечислить наименования:</t>
  </si>
  <si>
    <t>______________________________________</t>
  </si>
  <si>
    <t>дисциплин и МДК</t>
  </si>
  <si>
    <t>учебной практики</t>
  </si>
  <si>
    <t>производств. практики</t>
  </si>
  <si>
    <t xml:space="preserve">* </t>
  </si>
  <si>
    <t>преддипломн. практики</t>
  </si>
  <si>
    <t>экзаменов</t>
  </si>
  <si>
    <r>
      <t>N</t>
    </r>
    <r>
      <rPr>
        <vertAlign val="subscript"/>
        <sz val="10"/>
        <color indexed="8"/>
        <rFont val="Times New Roman"/>
        <family val="1"/>
      </rPr>
      <t>Э</t>
    </r>
  </si>
  <si>
    <t>зачетов</t>
  </si>
  <si>
    <r>
      <t>N</t>
    </r>
    <r>
      <rPr>
        <vertAlign val="subscript"/>
        <sz val="10"/>
        <color indexed="8"/>
        <rFont val="Times New Roman"/>
        <family val="1"/>
      </rPr>
      <t>З</t>
    </r>
  </si>
  <si>
    <t>[1] Учебные дисциплины и профессиональные модули, в т. ч. введенные за счет часов вариативной части основной образовательной программы образовательной организации, являются обязательными для аттестации элементами основной образовательной программы образовательной организации, их освоение должно завершаться одной из возможных форм промежуточной аттестации; для общепрофессиональных дисциплин, дисциплин циклов ОГСЭ и ЕН, профессиональных модулей возможны дополнительные промежуточные аттестации (по усмотрению образовательной организации):</t>
  </si>
  <si>
    <t>- по дисциплинам общеобразовательного цикла, дисциплинам профессионального цикла и циклов ОГСЭ и ЕН рекомендуемые формы промежуточной аттестации –- Э экзамен или З зачет экзамен, зачет (в том числе зачет с оценкой (дифференцированный) и комплексный зачет по нескольким дисциплинам)</t>
  </si>
  <si>
    <r>
      <t>– промежуточная аттестация по составным</t>
    </r>
    <r>
      <rPr>
        <sz val="8"/>
        <color indexed="8"/>
        <rFont val="Times New Roman"/>
        <family val="1"/>
      </rPr>
      <t xml:space="preserve"> </t>
    </r>
    <r>
      <rPr>
        <i/>
        <sz val="8"/>
        <color indexed="8"/>
        <rFont val="Times New Roman"/>
        <family val="1"/>
      </rPr>
      <t>элементам программы профессионального модуля (по МДК – зачет или экзамен, по учебной и производственной практике –зачет) проводится по усмотрению образовательной организации при соблюдении ограничений на количество экзаменов и зачетов;</t>
    </r>
  </si>
  <si>
    <t>- по профессиональным модулям обязательная форма промежуточной аттестации – Эм (экзамен по модулю) который должен учитываться при подсчете общего количества экзаменов в профессиональном модуле;</t>
  </si>
  <si>
    <t>Выбранные формы аттестации для учебных дисциплин указываются в соответствующих строках колонки 3 через запятую по количеству семестров изучения в последовательности их применения либо знаком «-» фиксируется факт их отсутствия, если данной формы не предусмотрено; в строках циклов и модулей указывается суммарное количество каждой из форм аттестации через слеш (косую черту) либо знаком «-» фиксируется факт их отсутствия).</t>
  </si>
  <si>
    <t>[2] Нумерация курсов всегда начинается с первого, независимо от образовательной базы (основное общее или среднее общее образование).</t>
  </si>
  <si>
    <t>[3] Следует оставить количество столбцов в соответствии с реальным количеством семестров.</t>
  </si>
  <si>
    <t>[4] В заголовках столбцов, начиная с 13 и до конца таблицы, следует указывать суммарное количество недель теоретического обучения и недель учебной и производственной практики.</t>
  </si>
  <si>
    <t>[6] Рекомендуемый объем обязательной аудиторной нагрузки по каждой учебной дисциплине и каждому МДК составляет не менее 32 часов во взаимодействии с преподавателем за весь курс изучения.</t>
  </si>
  <si>
    <t>[7] Консультации по общеобразовательному циклу отводятся за счет времени, отводимого на учебные дисциплины.</t>
  </si>
  <si>
    <r>
      <t>Распределение учебной нагрузки по курсам</t>
    </r>
    <r>
      <rPr>
        <b/>
        <vertAlign val="superscript"/>
        <sz val="10"/>
        <color indexed="8"/>
        <rFont val="Times New Roman"/>
        <family val="1"/>
      </rPr>
      <t>[2]</t>
    </r>
    <r>
      <rPr>
        <b/>
        <sz val="10"/>
        <color indexed="8"/>
        <rFont val="Times New Roman"/>
        <family val="1"/>
      </rPr>
      <t xml:space="preserve"> и семестрам</t>
    </r>
    <r>
      <rPr>
        <b/>
        <vertAlign val="superscript"/>
        <sz val="10"/>
        <color indexed="8"/>
        <rFont val="Times New Roman"/>
        <family val="1"/>
      </rPr>
      <t>[3]</t>
    </r>
    <r>
      <rPr>
        <b/>
        <sz val="10"/>
        <color indexed="8"/>
        <rFont val="Times New Roman"/>
        <family val="1"/>
      </rPr>
      <t xml:space="preserve"> (час. в семестр)</t>
    </r>
  </si>
  <si>
    <t xml:space="preserve"> Индекс</t>
  </si>
  <si>
    <r>
      <t xml:space="preserve">Наименование </t>
    </r>
    <r>
      <rPr>
        <b/>
        <sz val="10"/>
        <color indexed="8"/>
        <rFont val="Times New Roman"/>
        <family val="1"/>
      </rPr>
      <t>учебных</t>
    </r>
    <r>
      <rPr>
        <b/>
        <sz val="10"/>
        <rFont val="Times New Roman"/>
        <family val="1"/>
      </rPr>
      <t xml:space="preserve"> циклов, дисциплин, профессиональных модулей, МДК, практик</t>
    </r>
  </si>
  <si>
    <t>Объем образовательной программы (академических часов)</t>
  </si>
  <si>
    <t xml:space="preserve">Распределение нагрузки </t>
  </si>
  <si>
    <t xml:space="preserve">ВСЕГО </t>
  </si>
  <si>
    <t xml:space="preserve">самостоятельная работа </t>
  </si>
  <si>
    <t xml:space="preserve">Нагрузка во взаимодействии с преподавателем </t>
  </si>
  <si>
    <t xml:space="preserve">Экзамены </t>
  </si>
  <si>
    <t>всего во взаимодействии с преподавателем[2]</t>
  </si>
  <si>
    <t>По учебным дисциплинам и МДК</t>
  </si>
  <si>
    <t>Практики</t>
  </si>
  <si>
    <r>
      <t>по курсам</t>
    </r>
    <r>
      <rPr>
        <b/>
        <vertAlign val="superscript"/>
        <sz val="10"/>
        <rFont val="Times New Roman"/>
        <family val="1"/>
      </rPr>
      <t>[3]</t>
    </r>
    <r>
      <rPr>
        <b/>
        <sz val="10"/>
        <rFont val="Times New Roman"/>
        <family val="1"/>
      </rPr>
      <t xml:space="preserve"> и семестрам</t>
    </r>
    <r>
      <rPr>
        <b/>
        <vertAlign val="superscript"/>
        <sz val="10"/>
        <rFont val="Times New Roman"/>
        <family val="1"/>
      </rPr>
      <t>[4]</t>
    </r>
    <r>
      <rPr>
        <b/>
        <sz val="10"/>
        <rFont val="Times New Roman"/>
        <family val="1"/>
      </rPr>
      <t xml:space="preserve"> (час. в семестр)</t>
    </r>
  </si>
  <si>
    <t xml:space="preserve">лаб. и практ. занятий </t>
  </si>
  <si>
    <t>1 сем./ трим.</t>
  </si>
  <si>
    <t>**</t>
  </si>
  <si>
    <t>нед.[5]</t>
  </si>
  <si>
    <t>2 сем./ трим.</t>
  </si>
  <si>
    <t>нед.</t>
  </si>
  <si>
    <t>3 сем./ трим.</t>
  </si>
  <si>
    <t>4 сем./ трим.</t>
  </si>
  <si>
    <t>5 сем./ трим.</t>
  </si>
  <si>
    <t>6 сем./ трим.</t>
  </si>
  <si>
    <t>..... (базовые)</t>
  </si>
  <si>
    <t>-,- З</t>
  </si>
  <si>
    <t>-,-,-</t>
  </si>
  <si>
    <t>ОДБ 0n+1</t>
  </si>
  <si>
    <t>–З ,З -</t>
  </si>
  <si>
    <t>-, -,Э</t>
  </si>
  <si>
    <t>.... (профильные)</t>
  </si>
  <si>
    <t>– -, -,Э</t>
  </si>
  <si>
    <t xml:space="preserve">Общепрофессиональный цикл </t>
  </si>
  <si>
    <r>
      <t>N</t>
    </r>
    <r>
      <rPr>
        <b/>
        <vertAlign val="subscript"/>
        <sz val="9"/>
        <rFont val="Times New Roman"/>
        <family val="1"/>
      </rPr>
      <t>З,</t>
    </r>
    <r>
      <rPr>
        <b/>
        <sz val="9"/>
        <rFont val="Times New Roman"/>
        <family val="1"/>
      </rPr>
      <t xml:space="preserve"> N</t>
    </r>
    <r>
      <rPr>
        <b/>
        <vertAlign val="subscript"/>
        <sz val="9"/>
        <rFont val="Times New Roman"/>
        <family val="1"/>
      </rPr>
      <t>З</t>
    </r>
    <r>
      <rPr>
        <b/>
        <sz val="9"/>
        <rFont val="Times New Roman"/>
        <family val="1"/>
      </rPr>
      <t xml:space="preserve"> N</t>
    </r>
    <r>
      <rPr>
        <b/>
        <vertAlign val="subscript"/>
        <sz val="9"/>
        <rFont val="Times New Roman"/>
        <family val="1"/>
      </rPr>
      <t>З,</t>
    </r>
  </si>
  <si>
    <r>
      <t>N</t>
    </r>
    <r>
      <rPr>
        <b/>
        <vertAlign val="subscript"/>
        <sz val="9"/>
        <rFont val="Times New Roman"/>
        <family val="1"/>
      </rPr>
      <t xml:space="preserve">Э, </t>
    </r>
    <r>
      <rPr>
        <b/>
        <sz val="9"/>
        <rFont val="Times New Roman"/>
        <family val="1"/>
      </rPr>
      <t>N</t>
    </r>
    <r>
      <rPr>
        <b/>
        <vertAlign val="subscript"/>
        <sz val="9"/>
        <rFont val="Times New Roman"/>
        <family val="1"/>
      </rPr>
      <t xml:space="preserve">Э, </t>
    </r>
    <r>
      <rPr>
        <b/>
        <sz val="9"/>
        <rFont val="Times New Roman"/>
        <family val="1"/>
      </rPr>
      <t>N</t>
    </r>
    <r>
      <rPr>
        <b/>
        <vertAlign val="subscript"/>
        <sz val="9"/>
        <rFont val="Times New Roman"/>
        <family val="1"/>
      </rPr>
      <t>Э</t>
    </r>
  </si>
  <si>
    <r>
      <t>З, З,-</t>
    </r>
    <r>
      <rPr>
        <sz val="12"/>
        <rFont val="Times New Roman"/>
        <family val="1"/>
      </rPr>
      <t xml:space="preserve"> </t>
    </r>
  </si>
  <si>
    <t>-, -, э</t>
  </si>
  <si>
    <t>З, З, -</t>
  </si>
  <si>
    <t>-,-, Э</t>
  </si>
  <si>
    <t>ОПД.0n+1</t>
  </si>
  <si>
    <t>Безопасность жизнедеятельности</t>
  </si>
  <si>
    <t>-, -, З</t>
  </si>
  <si>
    <r>
      <t>N</t>
    </r>
    <r>
      <rPr>
        <b/>
        <vertAlign val="subscript"/>
        <sz val="10"/>
        <rFont val="Times New Roman"/>
        <family val="1"/>
      </rPr>
      <t>З,</t>
    </r>
    <r>
      <rPr>
        <b/>
        <sz val="10"/>
        <rFont val="Times New Roman"/>
        <family val="1"/>
      </rPr>
      <t xml:space="preserve"> N</t>
    </r>
    <r>
      <rPr>
        <b/>
        <vertAlign val="subscript"/>
        <sz val="10"/>
        <rFont val="Times New Roman"/>
        <family val="1"/>
      </rPr>
      <t>З</t>
    </r>
    <r>
      <rPr>
        <b/>
        <sz val="10"/>
        <rFont val="Times New Roman"/>
        <family val="1"/>
      </rPr>
      <t xml:space="preserve"> N</t>
    </r>
    <r>
      <rPr>
        <b/>
        <vertAlign val="subscript"/>
        <sz val="10"/>
        <rFont val="Times New Roman"/>
        <family val="1"/>
      </rPr>
      <t>З</t>
    </r>
  </si>
  <si>
    <r>
      <t>-,N</t>
    </r>
    <r>
      <rPr>
        <b/>
        <vertAlign val="subscript"/>
        <sz val="10"/>
        <rFont val="Times New Roman"/>
        <family val="1"/>
      </rPr>
      <t>Э,</t>
    </r>
    <r>
      <rPr>
        <b/>
        <sz val="10"/>
        <rFont val="Times New Roman"/>
        <family val="1"/>
      </rPr>
      <t xml:space="preserve"> N</t>
    </r>
    <r>
      <rPr>
        <b/>
        <vertAlign val="subscript"/>
        <sz val="10"/>
        <rFont val="Times New Roman"/>
        <family val="1"/>
      </rPr>
      <t>Э,</t>
    </r>
  </si>
  <si>
    <t>NЭ[6]</t>
  </si>
  <si>
    <t>–/NЗ/NЭ[7]</t>
  </si>
  <si>
    <t>З</t>
  </si>
  <si>
    <t>,Э</t>
  </si>
  <si>
    <t>Э</t>
  </si>
  <si>
    <t>Эм</t>
  </si>
  <si>
    <r>
      <t>–/</t>
    </r>
    <r>
      <rPr>
        <b/>
        <vertAlign val="subscript"/>
        <sz val="10"/>
        <rFont val="Times New Roman"/>
        <family val="1"/>
      </rPr>
      <t>З</t>
    </r>
    <r>
      <rPr>
        <b/>
        <sz val="10"/>
        <rFont val="Times New Roman"/>
        <family val="1"/>
      </rPr>
      <t>/N</t>
    </r>
    <r>
      <rPr>
        <b/>
        <vertAlign val="subscript"/>
        <sz val="10"/>
        <rFont val="Times New Roman"/>
        <family val="1"/>
      </rPr>
      <t>Э</t>
    </r>
  </si>
  <si>
    <t>–,З,</t>
  </si>
  <si>
    <t>–,З,–</t>
  </si>
  <si>
    <t>Государственная (итоговая) аттестация (в виде демонстрационного экзамена)</t>
  </si>
  <si>
    <t>** ак.ч</t>
  </si>
  <si>
    <t>Самостоятельная работа</t>
  </si>
  <si>
    <r>
      <t>N</t>
    </r>
    <r>
      <rPr>
        <b/>
        <vertAlign val="subscript"/>
        <sz val="10"/>
        <rFont val="Times New Roman"/>
        <family val="1"/>
      </rPr>
      <t>З</t>
    </r>
    <r>
      <rPr>
        <b/>
        <sz val="10"/>
        <rFont val="Times New Roman"/>
        <family val="1"/>
      </rPr>
      <t xml:space="preserve">/ </t>
    </r>
  </si>
  <si>
    <r>
      <t>N</t>
    </r>
    <r>
      <rPr>
        <b/>
        <vertAlign val="subscript"/>
        <sz val="10"/>
        <rFont val="Times New Roman"/>
        <family val="1"/>
      </rPr>
      <t>Э</t>
    </r>
  </si>
  <si>
    <t>Общее количество консультаций на группу</t>
  </si>
  <si>
    <t>Государственная итоговая аттестация:</t>
  </si>
  <si>
    <t>выпускная квалификационная работы в виде демонстрационного экзамена</t>
  </si>
  <si>
    <t xml:space="preserve">производств. практики </t>
  </si>
  <si>
    <r>
      <t>N</t>
    </r>
    <r>
      <rPr>
        <vertAlign val="subscript"/>
        <sz val="10"/>
        <rFont val="Times New Roman"/>
        <family val="1"/>
      </rPr>
      <t>Э</t>
    </r>
  </si>
  <si>
    <r>
      <t>N</t>
    </r>
    <r>
      <rPr>
        <vertAlign val="subscript"/>
        <sz val="10"/>
        <rFont val="Times New Roman"/>
        <family val="1"/>
      </rPr>
      <t>З</t>
    </r>
  </si>
  <si>
    <t>[1] Учебные дисциплины (УД) и профессиональные модули (ПМ), в т. ч. введенные за счет часов вариативной части образовательной программы СПО, являются обязательными для основной образовательной программы. Их освоение должно завершаться одной из возможных форм промежуточной аттестации (на усмотрение образовательной организации. Зачет может проводится с оценкой или по результатам учета проведенных оценочных процедур текущего характера);</t>
  </si>
  <si>
    <r>
      <t xml:space="preserve">По дисциплинам общеобразовательного цикла рекомендуемые формы промежуточной аттестации – З (зачет) или Э (экзамен), </t>
    </r>
    <r>
      <rPr>
        <sz val="10"/>
        <color indexed="8"/>
        <rFont val="Times New Roman"/>
        <family val="1"/>
      </rPr>
      <t>в том числе зачет с оценкой (дифференцированный) и комплексный зачет по нескольким дисциплинам).</t>
    </r>
  </si>
  <si>
    <t>По дисциплинам общепрофессионального цикла рекомендуемые формы промежуточной аттестации –Э (экзамен) З (зачет), (в том числе зачет с оценкой (дифференцированный) и комплексный зачет по нескольким дисциплинам.;</t>
  </si>
  <si>
    <t>По промежуточной аттестации структурных элементов профессионального модуля: в рамках МДК – Э (экзамен), по учебной и производственной практике – З (зачет); по профессиональным модулям может применяться  форма промежуточной аттестации – Эм (экзамен по модулю).</t>
  </si>
  <si>
    <r>
      <t xml:space="preserve">Выбранные формы аттестации для учебных дисциплин указываются в соответствующих строках колонки 3 через запятую по количеству семестров изучения в последовательности их применения либо знаком «-» фиксируется факт их отсутствия, если в некоторых семестрах промежуточная аттестация не предусмотрена; в </t>
    </r>
    <r>
      <rPr>
        <i/>
        <sz val="10"/>
        <color indexed="8"/>
        <rFont val="Times New Roman"/>
        <family val="1"/>
      </rPr>
      <t>строках учебных</t>
    </r>
    <r>
      <rPr>
        <i/>
        <sz val="10"/>
        <color indexed="10"/>
        <rFont val="Times New Roman"/>
        <family val="1"/>
      </rPr>
      <t xml:space="preserve"> </t>
    </r>
    <r>
      <rPr>
        <i/>
        <sz val="10"/>
        <color indexed="8"/>
        <rFont val="Times New Roman"/>
        <family val="1"/>
      </rPr>
      <t>циклов и модулей указывается суммарное количество каждой из форм аттестации через слеш (косую черту) либо знаком «-» фиксируется факт их отсутствия (см. примеры).</t>
    </r>
  </si>
  <si>
    <t>[2] Рекомендуемый объем аудиторной нагрузки по каждой учебной дисциплине и каждому МДК составляет не менее 32 часов во взаимодействии с преподавателем за весь курс изучения</t>
  </si>
  <si>
    <t>[3] Нумерация курсов всегда начинается с первого, независимо от образовательной базы (основное общее или среднее общее образование).</t>
  </si>
  <si>
    <t>[4] Следует оставить количество столбцов в соответствии с реальным количеством семестров обучения.</t>
  </si>
  <si>
    <t>[5] В заголовках столбцов, начиная с 12 и до конца таблицы, следует указывать суммарное количество недель теоретического обучения и недель учебной и производственной практики.</t>
  </si>
  <si>
    <t>[6] Отражает суммарное количество различных форм промежуточной аттестации по всем модулям.</t>
  </si>
  <si>
    <t>[7] При подсчете количества форм промежуточной аттестации по каждому из ПМ следует суммировать зачеты по практикам и зачеты и/или экзамены по МДК (если таковые предусмотрены в основной образовательной программе образовательной организации) и отдельно учитывать экзамен по модулю в целом, т. е. общее кол-во экзаменов представляет собой сумму экзаменов по МДК (если они предусмотрены) и дополнительную единицу – экзамен по модулю (Пример: 4Э,Эм).</t>
  </si>
  <si>
    <t>Основы философии</t>
  </si>
  <si>
    <t>История</t>
  </si>
  <si>
    <t>Иностранный язык в професиональной деятельности</t>
  </si>
  <si>
    <t>Психология общения</t>
  </si>
  <si>
    <t>ОГСЭ.04</t>
  </si>
  <si>
    <t>ОГСЭ.05</t>
  </si>
  <si>
    <t>Математика</t>
  </si>
  <si>
    <t>Экологические основы природопользования</t>
  </si>
  <si>
    <t>Информационные технологии в профессиональной деятельности</t>
  </si>
  <si>
    <t>Инженерная графика</t>
  </si>
  <si>
    <t>Электротехника и электроника</t>
  </si>
  <si>
    <t xml:space="preserve">Метрология, стандартизация и сертификация </t>
  </si>
  <si>
    <t>Техническая механика</t>
  </si>
  <si>
    <t>Материаловедение</t>
  </si>
  <si>
    <t>Основы экономики</t>
  </si>
  <si>
    <t>Правовые основы профессиональной деятельности</t>
  </si>
  <si>
    <t>Охрана труда</t>
  </si>
  <si>
    <t>Общее устройство судов</t>
  </si>
  <si>
    <t>ОПД.03</t>
  </si>
  <si>
    <t>ОПД.04</t>
  </si>
  <si>
    <t>ОПД.05</t>
  </si>
  <si>
    <t>ОПД.06</t>
  </si>
  <si>
    <t>ОПД.07</t>
  </si>
  <si>
    <t>ОПД.08</t>
  </si>
  <si>
    <t>ОПД.09</t>
  </si>
  <si>
    <t>ОПД.10</t>
  </si>
  <si>
    <t>ОПД.11</t>
  </si>
  <si>
    <t>Организация простых работ по техническому обслуживанию и ремонту электрического и электромеханического оборудования</t>
  </si>
  <si>
    <t>Электрические машины и аппараты</t>
  </si>
  <si>
    <t>Основы технической эксплуатации и обслуживания электрического и электромеханического оборудования</t>
  </si>
  <si>
    <t>МДК.01.03</t>
  </si>
  <si>
    <t>Электрическое и электромеханическое оборудование</t>
  </si>
  <si>
    <t>МДК.01.04</t>
  </si>
  <si>
    <t>Техническое регулирование и контроль качества электрического и электромеханического оборудования</t>
  </si>
  <si>
    <t>УП.01.01</t>
  </si>
  <si>
    <t>Учебная практика</t>
  </si>
  <si>
    <t>ПП.01.01</t>
  </si>
  <si>
    <t>Производственная практика (по профилю специальности)</t>
  </si>
  <si>
    <t>ЕН.03</t>
  </si>
  <si>
    <t>ПМ.02</t>
  </si>
  <si>
    <t>Выполнение  сервисного облуживания бытовых машин и приборов</t>
  </si>
  <si>
    <t>МДК.02.01</t>
  </si>
  <si>
    <t>Типовые технологические процессы обслуживания бытовых машин и приборов</t>
  </si>
  <si>
    <t>УП.02.01</t>
  </si>
  <si>
    <t>ПП.02.01</t>
  </si>
  <si>
    <t>ПМ.03</t>
  </si>
  <si>
    <t>Организация деятельности производственного подразделения</t>
  </si>
  <si>
    <t>МДК.03.01</t>
  </si>
  <si>
    <t>Планирование и организация работы структурного подразделения</t>
  </si>
  <si>
    <t>УП.03.01</t>
  </si>
  <si>
    <t>ПП.03.01</t>
  </si>
  <si>
    <t>ПМ.04</t>
  </si>
  <si>
    <t>Выполнение работ по одной или нескольким профессиям рабочих, должностям служащих</t>
  </si>
  <si>
    <t>МДК.04.01</t>
  </si>
  <si>
    <t>Выполнение работ по профессии "Электромонтер по ремонту электрооборудованияя"</t>
  </si>
  <si>
    <t>УП.04.01</t>
  </si>
  <si>
    <t>ПП.04.01</t>
  </si>
  <si>
    <t>Обязательная часть учебных циклов ППССЗ</t>
  </si>
  <si>
    <t>Астраномия</t>
  </si>
  <si>
    <t>ООП.00</t>
  </si>
  <si>
    <t>ОУД.00</t>
  </si>
  <si>
    <t>Базовая часть общеобразовательной подготовки (технический профиль)</t>
  </si>
  <si>
    <t>ОУД.01</t>
  </si>
  <si>
    <t xml:space="preserve">Русский язык </t>
  </si>
  <si>
    <t>Литература</t>
  </si>
  <si>
    <t>ОУД.02</t>
  </si>
  <si>
    <t>Иностранный язык</t>
  </si>
  <si>
    <t>ОУД.03</t>
  </si>
  <si>
    <t>ОУД.04</t>
  </si>
  <si>
    <t>ОУД.05</t>
  </si>
  <si>
    <t>Основы безопасности жизнедеятельности</t>
  </si>
  <si>
    <t>ОУД.06</t>
  </si>
  <si>
    <t>Химия</t>
  </si>
  <si>
    <t>ОУД.07</t>
  </si>
  <si>
    <t>Обществознание (включая экономику и право)</t>
  </si>
  <si>
    <t>ОУД.08</t>
  </si>
  <si>
    <t>Биология</t>
  </si>
  <si>
    <t>ОУД.09</t>
  </si>
  <si>
    <t>География</t>
  </si>
  <si>
    <t>ОУД.10</t>
  </si>
  <si>
    <t>Экология</t>
  </si>
  <si>
    <t>ОУД.11</t>
  </si>
  <si>
    <t xml:space="preserve">Черчение </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</si>
  <si>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</si>
  <si>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</si>
  <si>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</si>
  <si>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</si>
  <si>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</si>
  <si>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</si>
  <si>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</si>
  <si>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</si>
  <si>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диф. зачетов</t>
  </si>
  <si>
    <t xml:space="preserve"> -/-,-/з,-/-,-/-</t>
  </si>
  <si>
    <t xml:space="preserve"> -/-,-/-,э/-,-/-</t>
  </si>
  <si>
    <t>курсовых проектов</t>
  </si>
  <si>
    <t>Количество:</t>
  </si>
  <si>
    <t>Консультации на учебную группу всего 400 час.</t>
  </si>
  <si>
    <r>
      <t>Выполнение дипломного проекта (работы)</t>
    </r>
    <r>
      <rPr>
        <b/>
        <i/>
        <sz val="12"/>
        <color indexed="8"/>
        <rFont val="Times New Roman"/>
        <family val="1"/>
      </rPr>
      <t xml:space="preserve"> с 18 мая по 07 июня  </t>
    </r>
    <r>
      <rPr>
        <sz val="12"/>
        <color indexed="8"/>
        <rFont val="Times New Roman"/>
        <family val="1"/>
      </rPr>
      <t>(3 нед.)</t>
    </r>
  </si>
  <si>
    <r>
      <t xml:space="preserve">Защита дипломного проекта (работы) </t>
    </r>
    <r>
      <rPr>
        <b/>
        <sz val="12"/>
        <color indexed="8"/>
        <rFont val="Times New Roman"/>
        <family val="1"/>
      </rPr>
      <t>с 15 июня по 28 июня</t>
    </r>
    <r>
      <rPr>
        <sz val="12"/>
        <color indexed="8"/>
        <rFont val="Times New Roman"/>
        <family val="1"/>
      </rPr>
      <t xml:space="preserve"> (2 нед.)</t>
    </r>
  </si>
  <si>
    <r>
      <t xml:space="preserve">Выполнение демонстрационного экзамена </t>
    </r>
    <r>
      <rPr>
        <b/>
        <sz val="12"/>
        <color indexed="8"/>
        <rFont val="Times New Roman"/>
        <family val="1"/>
      </rPr>
      <t>с 08 июня по 14 июня</t>
    </r>
    <r>
      <rPr>
        <sz val="12"/>
        <color indexed="8"/>
        <rFont val="Times New Roman"/>
        <family val="1"/>
      </rPr>
      <t xml:space="preserve"> (1 нед.)</t>
    </r>
  </si>
  <si>
    <t>2 сем./ 22 нед.</t>
  </si>
  <si>
    <t xml:space="preserve">3 сем./ 17  нед. </t>
  </si>
  <si>
    <t xml:space="preserve">1 сем./ 17 нед. </t>
  </si>
  <si>
    <t xml:space="preserve">5 сем./ 17 нед. </t>
  </si>
  <si>
    <t xml:space="preserve">7 сем./ 17 нед. </t>
  </si>
  <si>
    <t>4 сем./ 22 нед.</t>
  </si>
  <si>
    <t>6 сем./ 22 нед.</t>
  </si>
  <si>
    <t>8 сем./ 22 нед.</t>
  </si>
  <si>
    <t>в т. ч. по учебным дисциплинам и МДК</t>
  </si>
  <si>
    <t>Формы промежуточной аттестации</t>
  </si>
  <si>
    <t>Объем образовательной                     нагрузки</t>
  </si>
  <si>
    <t>Защита дипломного проекта (работы) с 15 июня по 28 июня (2 нед.)</t>
  </si>
  <si>
    <t>Выполнение демонстрационного экзамена с 08 июня по 14 июня (1 нед.)</t>
  </si>
  <si>
    <t>Выполнение дипломного проекта (работы) с 18 мая по 07 июня  (3 нед.)</t>
  </si>
  <si>
    <t>ОПД.12</t>
  </si>
  <si>
    <t>Электробезопасность</t>
  </si>
  <si>
    <t>Основы электроники и схемотехники</t>
  </si>
  <si>
    <t>МДК.01.05</t>
  </si>
  <si>
    <t>Электроснабжение судов</t>
  </si>
  <si>
    <t>Экономики организации</t>
  </si>
  <si>
    <t>МДК.03.02</t>
  </si>
  <si>
    <t>Теоретическое и пракическое обучение</t>
  </si>
  <si>
    <t>Производственная и учебная практика</t>
  </si>
  <si>
    <t xml:space="preserve"> -/-,-/-,-/з,-/-</t>
  </si>
  <si>
    <t>кавалификационный экзамен</t>
  </si>
  <si>
    <t>демонстрационный экзамен</t>
  </si>
  <si>
    <t xml:space="preserve">Самостоятельная учебная работа </t>
  </si>
  <si>
    <t>МДК 04.01</t>
  </si>
  <si>
    <t>Количество дисциплин и МДК:</t>
  </si>
  <si>
    <t xml:space="preserve">Всего учебных занятий </t>
  </si>
  <si>
    <t xml:space="preserve"> -/-,к/з,-/-,-/-</t>
  </si>
  <si>
    <t xml:space="preserve"> -/к,-/-,-/-,-/-</t>
  </si>
  <si>
    <t xml:space="preserve"> -/-,-/-,-/-,-/з</t>
  </si>
  <si>
    <t>/з,-/з,-/з,-/з</t>
  </si>
  <si>
    <t xml:space="preserve"> к/з,-/-,-/-,-/-</t>
  </si>
  <si>
    <t xml:space="preserve"> -/з,-/-,-/-,-/-</t>
  </si>
  <si>
    <t xml:space="preserve"> -/к,з/-,-/-,-/-</t>
  </si>
  <si>
    <t xml:space="preserve"> -/-,к/Э,-/-,-/-</t>
  </si>
  <si>
    <t xml:space="preserve"> -/-,-/-,-/-,к/з</t>
  </si>
  <si>
    <t>Э (К)</t>
  </si>
  <si>
    <t xml:space="preserve"> -/-,-/,К/Э,-/-</t>
  </si>
  <si>
    <t>/-,-/-,-/-,-/Э</t>
  </si>
  <si>
    <t>/-,-/-,-/к,-/Э</t>
  </si>
  <si>
    <t>Э (к)</t>
  </si>
  <si>
    <t>Э(к)</t>
  </si>
  <si>
    <t>/-,-/-,-/-,к/Э</t>
  </si>
  <si>
    <t>/-,-/-,к/Э,-/-</t>
  </si>
  <si>
    <t>/з,-/з,Э/-,-/-</t>
  </si>
  <si>
    <t xml:space="preserve"> -/-,-/-,-/-,з/</t>
  </si>
  <si>
    <t xml:space="preserve"> -/-,-/,-/з,-/-</t>
  </si>
  <si>
    <t xml:space="preserve">3. План учебного процесса (программа подготовки специалистов среднего звена) по специальности 13.02.11 "Техническая эксплуатация и обслуживание электрического и электромеханического оборудования (по отраслям)" Начало подготовки - 2018 г.                 </t>
  </si>
  <si>
    <t>1 семестр</t>
  </si>
  <si>
    <t>2 семестр</t>
  </si>
  <si>
    <t>3 семестр</t>
  </si>
  <si>
    <t>4 семестр</t>
  </si>
  <si>
    <t>5 семестр</t>
  </si>
  <si>
    <t>6 семестр</t>
  </si>
  <si>
    <t>7 семестр</t>
  </si>
  <si>
    <t>8 семестр</t>
  </si>
  <si>
    <t xml:space="preserve">Заведующий отделением С и ЭЭ                                                                                     Кулиш Л. И.    </t>
  </si>
  <si>
    <t>Лаб. и практ. занятий</t>
  </si>
  <si>
    <t>Курсовой и учебный проект</t>
  </si>
  <si>
    <t xml:space="preserve">Руководитель МК морских  профессий, судоремонта и электрического обслуживания    Веселова Е. Ю.   Протокол №___ от "__"___________ 2019 г.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</si>
</sst>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90">
    <font>
      <sz val="11"/>
      <color theme="1"/>
      <name val="Calibri"/>
      <family val="2"/>
    </font>
    <font>
      <sz val="11"/>
      <color indexed="8"/>
      <name val="Calibri"/>
      <family val="2"/>
    </font>
    <font>
      <sz val="10"/>
      <color indexed="8"/>
      <name val="Times New Roman"/>
      <family val="1"/>
    </font>
    <font>
      <sz val="8"/>
      <color indexed="8"/>
      <name val="Times New Roman"/>
      <family val="1"/>
    </font>
    <font>
      <b/>
      <sz val="10"/>
      <color indexed="8"/>
      <name val="Times New Roman"/>
      <family val="1"/>
    </font>
    <font>
      <i/>
      <sz val="10"/>
      <color indexed="8"/>
      <name val="Times New Roman"/>
      <family val="1"/>
    </font>
    <font>
      <vertAlign val="subscript"/>
      <sz val="10"/>
      <color indexed="8"/>
      <name val="Times New Roman"/>
      <family val="1"/>
    </font>
    <font>
      <i/>
      <sz val="8"/>
      <color indexed="8"/>
      <name val="Times New Roman"/>
      <family val="1"/>
    </font>
    <font>
      <b/>
      <vertAlign val="superscript"/>
      <sz val="10"/>
      <color indexed="8"/>
      <name val="Times New Roman"/>
      <family val="1"/>
    </font>
    <font>
      <b/>
      <sz val="10"/>
      <name val="Times New Roman"/>
      <family val="1"/>
    </font>
    <font>
      <sz val="9"/>
      <name val="Times New Roman"/>
      <family val="1"/>
    </font>
    <font>
      <b/>
      <sz val="12"/>
      <color indexed="8"/>
      <name val="Times New Roman"/>
      <family val="1"/>
    </font>
    <font>
      <sz val="10"/>
      <name val="Times New Roman"/>
      <family val="1"/>
    </font>
    <font>
      <b/>
      <vertAlign val="superscript"/>
      <sz val="10"/>
      <name val="Times New Roman"/>
      <family val="1"/>
    </font>
    <font>
      <b/>
      <i/>
      <sz val="10"/>
      <name val="Times New Roman"/>
      <family val="1"/>
    </font>
    <font>
      <b/>
      <sz val="9"/>
      <name val="Times New Roman"/>
      <family val="1"/>
    </font>
    <font>
      <b/>
      <vertAlign val="subscript"/>
      <sz val="9"/>
      <name val="Times New Roman"/>
      <family val="1"/>
    </font>
    <font>
      <sz val="12"/>
      <name val="Times New Roman"/>
      <family val="1"/>
    </font>
    <font>
      <b/>
      <vertAlign val="subscript"/>
      <sz val="10"/>
      <name val="Times New Roman"/>
      <family val="1"/>
    </font>
    <font>
      <vertAlign val="subscript"/>
      <sz val="10"/>
      <name val="Times New Roman"/>
      <family val="1"/>
    </font>
    <font>
      <i/>
      <sz val="10"/>
      <color indexed="10"/>
      <name val="Times New Roman"/>
      <family val="1"/>
    </font>
    <font>
      <sz val="10"/>
      <name val="Arial"/>
      <family val="2"/>
    </font>
    <font>
      <sz val="12"/>
      <color indexed="8"/>
      <name val="Times New Roman"/>
      <family val="1"/>
    </font>
    <font>
      <b/>
      <i/>
      <sz val="12"/>
      <color indexed="8"/>
      <name val="Times New Roman"/>
      <family val="1"/>
    </font>
    <font>
      <b/>
      <i/>
      <sz val="12"/>
      <name val="Times New Roman"/>
      <family val="1"/>
    </font>
    <font>
      <i/>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8"/>
      <name val="Times New Roman"/>
      <family val="1"/>
    </font>
    <font>
      <b/>
      <i/>
      <sz val="11"/>
      <color indexed="8"/>
      <name val="Calibri"/>
      <family val="2"/>
    </font>
    <font>
      <b/>
      <u val="single"/>
      <sz val="12"/>
      <color indexed="12"/>
      <name val="Times New Roman"/>
      <family val="1"/>
    </font>
    <font>
      <b/>
      <u val="single"/>
      <sz val="12"/>
      <color indexed="8"/>
      <name val="Times New Roman"/>
      <family val="1"/>
    </font>
    <font>
      <u val="single"/>
      <sz val="12"/>
      <color indexed="12"/>
      <name val="Calibri"/>
      <family val="2"/>
    </font>
    <font>
      <sz val="11"/>
      <name val="Calibri"/>
      <family val="2"/>
    </font>
    <font>
      <b/>
      <i/>
      <sz val="11"/>
      <name val="Calibri"/>
      <family val="2"/>
    </font>
    <font>
      <b/>
      <i/>
      <sz val="12"/>
      <name val="Calibri"/>
      <family val="2"/>
    </font>
    <font>
      <sz val="12"/>
      <color indexed="8"/>
      <name val="Calibri"/>
      <family val="2"/>
    </font>
    <font>
      <sz val="9"/>
      <color indexed="8"/>
      <name val="Times New Roman"/>
      <family val="1"/>
    </font>
    <font>
      <u val="single"/>
      <sz val="10"/>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i/>
      <sz val="10"/>
      <color rgb="FF000000"/>
      <name val="Times New Roman"/>
      <family val="1"/>
    </font>
    <font>
      <i/>
      <sz val="10"/>
      <color rgb="FF000000"/>
      <name val="Times New Roman"/>
      <family val="1"/>
    </font>
    <font>
      <b/>
      <i/>
      <sz val="11"/>
      <color theme="1"/>
      <name val="Calibri"/>
      <family val="2"/>
    </font>
    <font>
      <b/>
      <u val="single"/>
      <sz val="12"/>
      <color theme="10"/>
      <name val="Times New Roman"/>
      <family val="1"/>
    </font>
    <font>
      <b/>
      <u val="single"/>
      <sz val="12"/>
      <color rgb="FF000000"/>
      <name val="Times New Roman"/>
      <family val="1"/>
    </font>
    <font>
      <u val="single"/>
      <sz val="12"/>
      <color theme="10"/>
      <name val="Calibri"/>
      <family val="2"/>
    </font>
    <font>
      <b/>
      <sz val="12"/>
      <color rgb="FF000000"/>
      <name val="Times New Roman"/>
      <family val="1"/>
    </font>
    <font>
      <sz val="12"/>
      <color rgb="FF000000"/>
      <name val="Times New Roman"/>
      <family val="1"/>
    </font>
    <font>
      <b/>
      <sz val="10"/>
      <color theme="1"/>
      <name val="Times New Roman"/>
      <family val="1"/>
    </font>
    <font>
      <sz val="8"/>
      <color rgb="FF000000"/>
      <name val="Times New Roman"/>
      <family val="1"/>
    </font>
    <font>
      <sz val="12"/>
      <color theme="1"/>
      <name val="Calibri"/>
      <family val="2"/>
    </font>
    <font>
      <sz val="12"/>
      <color theme="1"/>
      <name val="Times New Roman"/>
      <family val="1"/>
    </font>
    <font>
      <sz val="9"/>
      <color rgb="FF000000"/>
      <name val="Times New Roman"/>
      <family val="1"/>
    </font>
    <font>
      <i/>
      <sz val="8"/>
      <color rgb="FF000000"/>
      <name val="Times New Roman"/>
      <family val="1"/>
    </font>
    <font>
      <u val="single"/>
      <sz val="10"/>
      <color theme="10"/>
      <name val="Calibri"/>
      <family val="2"/>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right style="medium"/>
      <top/>
      <bottom/>
    </border>
    <border>
      <left/>
      <right style="medium"/>
      <top style="medium"/>
      <bottom/>
    </border>
    <border>
      <left style="medium"/>
      <right style="medium"/>
      <top/>
      <bottom style="medium"/>
    </border>
    <border>
      <left style="thin"/>
      <right/>
      <top style="thin"/>
      <bottom style="thin"/>
    </border>
    <border>
      <left style="thin"/>
      <right style="thin"/>
      <top style="thin"/>
      <bottom style="thin"/>
    </border>
    <border>
      <left style="thin"/>
      <right/>
      <top style="thin"/>
      <bottom/>
    </border>
    <border>
      <left style="medium"/>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style="thin"/>
      <right/>
      <top/>
      <bottom style="thin"/>
    </border>
    <border>
      <left/>
      <right/>
      <top/>
      <bottom style="thin"/>
    </border>
    <border>
      <left style="medium"/>
      <right style="thin"/>
      <top/>
      <bottom style="thin"/>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style="thin"/>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top style="thin"/>
      <bottom style="medium"/>
    </border>
    <border>
      <left style="thin"/>
      <right style="thin"/>
      <top/>
      <bottom/>
    </border>
    <border>
      <left style="medium"/>
      <right/>
      <top style="thin"/>
      <bottom/>
    </border>
    <border>
      <left/>
      <right/>
      <top style="medium"/>
      <bottom style="thin"/>
    </border>
    <border>
      <left style="medium"/>
      <right style="thin"/>
      <top style="medium"/>
      <bottom style="thin"/>
    </border>
    <border>
      <left style="thin"/>
      <right style="thin"/>
      <top style="medium"/>
      <bottom/>
    </border>
    <border>
      <left/>
      <right/>
      <top style="medium"/>
      <bottom/>
    </border>
    <border>
      <left/>
      <right style="medium"/>
      <top style="medium"/>
      <bottom style="medium"/>
    </border>
    <border>
      <left>
        <color indexed="63"/>
      </left>
      <right>
        <color indexed="63"/>
      </right>
      <top style="thin"/>
      <bottom/>
    </border>
    <border>
      <left style="thin"/>
      <right/>
      <top style="medium"/>
      <bottom style="medium"/>
    </border>
    <border>
      <left/>
      <right style="thin"/>
      <top style="medium"/>
      <bottom style="medium"/>
    </border>
    <border>
      <left/>
      <right style="thin"/>
      <top style="thin"/>
      <bottom/>
    </border>
    <border>
      <left/>
      <right style="thin"/>
      <top/>
      <bottom style="thin"/>
    </border>
    <border>
      <left>
        <color indexed="63"/>
      </left>
      <right style="thin"/>
      <top/>
      <bottom/>
    </border>
    <border>
      <left style="medium"/>
      <right style="medium"/>
      <top/>
      <bottom style="thin"/>
    </border>
    <border>
      <left style="medium"/>
      <right style="medium"/>
      <top style="thin"/>
      <bottom style="thin"/>
    </border>
    <border>
      <left style="medium"/>
      <right style="medium"/>
      <top style="thin"/>
      <bottom/>
    </border>
    <border>
      <left style="medium"/>
      <right style="medium"/>
      <top/>
      <bottom/>
    </border>
    <border>
      <left/>
      <right style="thin"/>
      <top style="thin"/>
      <bottom style="medium"/>
    </border>
    <border>
      <left>
        <color indexed="63"/>
      </left>
      <right>
        <color indexed="63"/>
      </right>
      <top style="thin"/>
      <bottom style="thin"/>
    </border>
    <border>
      <left style="medium"/>
      <right style="thin"/>
      <top/>
      <bottom/>
    </border>
    <border>
      <left style="medium"/>
      <right style="medium"/>
      <top style="thin"/>
      <bottom style="medium"/>
    </border>
    <border>
      <left>
        <color indexed="63"/>
      </left>
      <right style="medium"/>
      <top style="thin"/>
      <bottom style="thin"/>
    </border>
    <border>
      <left style="medium"/>
      <right style="medium"/>
      <top style="medium"/>
      <bottom/>
    </border>
    <border>
      <left style="medium"/>
      <right style="thin"/>
      <top style="medium"/>
      <bottom/>
    </border>
    <border>
      <left style="thin"/>
      <right/>
      <top style="medium"/>
      <bottom>
        <color indexed="63"/>
      </bottom>
    </border>
    <border>
      <left style="thin"/>
      <right style="medium"/>
      <top style="medium"/>
      <bottom>
        <color indexed="63"/>
      </bottom>
    </border>
    <border>
      <left>
        <color indexed="63"/>
      </left>
      <right style="thin"/>
      <top style="medium"/>
      <bottom/>
    </border>
    <border>
      <left style="thin"/>
      <right style="medium"/>
      <top/>
      <bottom>
        <color indexed="63"/>
      </bottom>
    </border>
    <border>
      <left style="thin"/>
      <right/>
      <top/>
      <bottom/>
    </border>
    <border>
      <left style="medium"/>
      <right style="medium"/>
      <top style="medium"/>
      <bottom style="thin"/>
    </border>
    <border>
      <left style="medium"/>
      <right>
        <color indexed="63"/>
      </right>
      <top/>
      <bottom style="thin"/>
    </border>
    <border>
      <left style="medium"/>
      <right/>
      <top/>
      <bottom/>
    </border>
    <border>
      <left style="medium"/>
      <right/>
      <top style="medium"/>
      <bottom/>
    </border>
    <border>
      <left>
        <color indexed="63"/>
      </left>
      <right style="thin"/>
      <top/>
      <bottom style="medium"/>
    </border>
    <border>
      <left style="medium"/>
      <right/>
      <top/>
      <bottom style="medium"/>
    </border>
    <border>
      <left style="thin"/>
      <right/>
      <top>
        <color indexed="63"/>
      </top>
      <bottom style="medium"/>
    </border>
    <border>
      <left/>
      <right/>
      <top/>
      <bottom style="medium"/>
    </border>
    <border>
      <left>
        <color indexed="63"/>
      </left>
      <right style="medium"/>
      <top style="thin"/>
      <bottom/>
    </border>
    <border>
      <left/>
      <right style="medium"/>
      <top/>
      <bottom style="thin"/>
    </border>
    <border>
      <left>
        <color indexed="63"/>
      </left>
      <right style="medium"/>
      <top style="thin"/>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21"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620">
    <xf numFmtId="0" fontId="0" fillId="0" borderId="0" xfId="0" applyFont="1" applyAlignment="1">
      <alignment/>
    </xf>
    <xf numFmtId="0" fontId="72" fillId="0" borderId="10" xfId="0" applyFont="1" applyBorder="1" applyAlignment="1">
      <alignment horizontal="justify" vertical="center" wrapText="1"/>
    </xf>
    <xf numFmtId="0" fontId="72" fillId="0" borderId="11" xfId="0" applyFont="1" applyBorder="1" applyAlignment="1">
      <alignment horizontal="justify" vertical="center" wrapText="1"/>
    </xf>
    <xf numFmtId="0" fontId="0" fillId="0" borderId="0" xfId="0" applyAlignment="1">
      <alignment horizontal="left"/>
    </xf>
    <xf numFmtId="0" fontId="59" fillId="0" borderId="0" xfId="42" applyAlignment="1">
      <alignment horizontal="left" vertical="center"/>
    </xf>
    <xf numFmtId="0" fontId="0" fillId="0" borderId="0" xfId="0" applyAlignment="1">
      <alignment horizontal="left" wrapText="1"/>
    </xf>
    <xf numFmtId="0" fontId="9" fillId="0" borderId="12" xfId="0" applyFont="1" applyBorder="1" applyAlignment="1">
      <alignment horizontal="justify" vertical="center" wrapText="1"/>
    </xf>
    <xf numFmtId="0" fontId="9" fillId="0" borderId="11" xfId="0" applyFont="1" applyBorder="1" applyAlignment="1">
      <alignment horizontal="justify" vertical="center" wrapText="1"/>
    </xf>
    <xf numFmtId="0" fontId="0" fillId="0" borderId="11" xfId="0" applyBorder="1" applyAlignment="1">
      <alignment vertical="top" wrapText="1"/>
    </xf>
    <xf numFmtId="0" fontId="0" fillId="0" borderId="10" xfId="0" applyBorder="1" applyAlignment="1">
      <alignment vertical="top" wrapText="1"/>
    </xf>
    <xf numFmtId="0" fontId="9" fillId="0" borderId="10" xfId="0" applyFont="1" applyBorder="1" applyAlignment="1">
      <alignment horizontal="justify" vertical="center" wrapText="1"/>
    </xf>
    <xf numFmtId="0" fontId="9" fillId="0" borderId="10" xfId="0" applyFont="1" applyBorder="1" applyAlignment="1">
      <alignment horizontal="justify" vertical="center" textRotation="90" wrapText="1"/>
    </xf>
    <xf numFmtId="0" fontId="12" fillId="0" borderId="11" xfId="0" applyFont="1" applyBorder="1" applyAlignment="1">
      <alignment horizontal="justify" vertical="center" wrapText="1"/>
    </xf>
    <xf numFmtId="0" fontId="59" fillId="0" borderId="10" xfId="42" applyBorder="1" applyAlignment="1">
      <alignment horizontal="justify" vertical="center" wrapText="1"/>
    </xf>
    <xf numFmtId="0" fontId="12" fillId="0" borderId="10"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0" xfId="0" applyFont="1" applyBorder="1" applyAlignment="1">
      <alignment vertical="center" wrapText="1"/>
    </xf>
    <xf numFmtId="0" fontId="12" fillId="0" borderId="13" xfId="0" applyFont="1" applyBorder="1" applyAlignment="1">
      <alignment horizontal="justify" vertical="center" wrapText="1"/>
    </xf>
    <xf numFmtId="0" fontId="15"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0" fillId="0" borderId="0" xfId="0" applyAlignment="1">
      <alignment wrapText="1"/>
    </xf>
    <xf numFmtId="0" fontId="12" fillId="0" borderId="14" xfId="0" applyFont="1" applyFill="1" applyBorder="1" applyAlignment="1">
      <alignment vertical="center" wrapText="1"/>
    </xf>
    <xf numFmtId="0" fontId="72" fillId="0" borderId="15" xfId="0" applyFont="1" applyBorder="1" applyAlignment="1">
      <alignment horizontal="justify" vertical="center" textRotation="90" wrapText="1"/>
    </xf>
    <xf numFmtId="0" fontId="73" fillId="0" borderId="15" xfId="0" applyFont="1" applyBorder="1" applyAlignment="1">
      <alignment horizontal="justify" vertical="center" wrapText="1"/>
    </xf>
    <xf numFmtId="0" fontId="72" fillId="0" borderId="15" xfId="0" applyFont="1" applyBorder="1" applyAlignment="1">
      <alignment horizontal="justify" vertical="center" wrapText="1"/>
    </xf>
    <xf numFmtId="0" fontId="12" fillId="0" borderId="15" xfId="0" applyFont="1" applyFill="1" applyBorder="1" applyAlignment="1">
      <alignment/>
    </xf>
    <xf numFmtId="0" fontId="12" fillId="0" borderId="15" xfId="0" applyFont="1" applyFill="1" applyBorder="1" applyAlignment="1">
      <alignment vertical="center" wrapText="1"/>
    </xf>
    <xf numFmtId="0" fontId="74" fillId="0" borderId="15" xfId="0" applyFont="1" applyBorder="1" applyAlignment="1">
      <alignment horizontal="justify" vertical="center" wrapText="1"/>
    </xf>
    <xf numFmtId="0" fontId="75" fillId="0" borderId="15" xfId="0" applyFont="1" applyBorder="1" applyAlignment="1">
      <alignment horizontal="justify" vertical="center" wrapText="1"/>
    </xf>
    <xf numFmtId="1" fontId="73" fillId="0" borderId="15" xfId="0" applyNumberFormat="1" applyFont="1" applyBorder="1" applyAlignment="1">
      <alignment horizontal="justify" vertical="center" textRotation="90" wrapText="1"/>
    </xf>
    <xf numFmtId="1" fontId="73" fillId="0" borderId="15" xfId="0" applyNumberFormat="1" applyFont="1" applyBorder="1" applyAlignment="1">
      <alignment horizontal="justify" vertical="center" wrapText="1"/>
    </xf>
    <xf numFmtId="1" fontId="72" fillId="0" borderId="15" xfId="0" applyNumberFormat="1" applyFont="1" applyBorder="1" applyAlignment="1">
      <alignment horizontal="justify" vertical="center" wrapText="1"/>
    </xf>
    <xf numFmtId="1" fontId="0" fillId="0" borderId="0" xfId="0" applyNumberFormat="1" applyAlignment="1">
      <alignment horizontal="left"/>
    </xf>
    <xf numFmtId="1" fontId="0" fillId="0" borderId="0" xfId="0" applyNumberFormat="1" applyAlignment="1">
      <alignment/>
    </xf>
    <xf numFmtId="0" fontId="10" fillId="0" borderId="0" xfId="0" applyFont="1" applyFill="1" applyBorder="1" applyAlignment="1">
      <alignment/>
    </xf>
    <xf numFmtId="0" fontId="73" fillId="33" borderId="15" xfId="0" applyFont="1" applyFill="1" applyBorder="1" applyAlignment="1">
      <alignment horizontal="justify" vertical="center" wrapText="1"/>
    </xf>
    <xf numFmtId="0" fontId="12" fillId="0" borderId="16" xfId="0" applyFont="1" applyFill="1" applyBorder="1" applyAlignment="1">
      <alignment vertical="center" wrapText="1"/>
    </xf>
    <xf numFmtId="0" fontId="12" fillId="0" borderId="16" xfId="0" applyFont="1" applyFill="1" applyBorder="1" applyAlignment="1">
      <alignment horizontal="left" vertical="center" wrapText="1"/>
    </xf>
    <xf numFmtId="0" fontId="12" fillId="0" borderId="17" xfId="53" applyFont="1" applyFill="1" applyBorder="1" applyAlignment="1">
      <alignment horizontal="left" vertical="center" wrapText="1"/>
      <protection/>
    </xf>
    <xf numFmtId="0" fontId="72" fillId="0" borderId="15" xfId="0" applyFont="1" applyBorder="1" applyAlignment="1">
      <alignment horizontal="justify" vertical="center" wrapText="1"/>
    </xf>
    <xf numFmtId="0" fontId="73" fillId="0" borderId="15" xfId="0" applyFont="1" applyBorder="1" applyAlignment="1">
      <alignment horizontal="justify" vertical="center" wrapText="1"/>
    </xf>
    <xf numFmtId="0" fontId="72" fillId="0" borderId="18" xfId="0" applyFont="1" applyBorder="1" applyAlignment="1">
      <alignment horizontal="justify" vertical="center" wrapText="1"/>
    </xf>
    <xf numFmtId="0" fontId="10" fillId="0" borderId="15" xfId="0" applyFont="1" applyFill="1" applyBorder="1" applyAlignment="1">
      <alignment/>
    </xf>
    <xf numFmtId="0" fontId="9" fillId="0" borderId="19" xfId="0" applyFont="1" applyFill="1" applyBorder="1" applyAlignment="1">
      <alignment horizontal="left" vertical="center"/>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9" fillId="0" borderId="20" xfId="0" applyFont="1" applyFill="1" applyBorder="1" applyAlignment="1">
      <alignment vertical="top" wrapText="1"/>
    </xf>
    <xf numFmtId="0" fontId="9" fillId="0" borderId="24" xfId="0" applyFont="1" applyFill="1" applyBorder="1" applyAlignment="1">
      <alignment horizontal="left" vertical="top"/>
    </xf>
    <xf numFmtId="0" fontId="73" fillId="0" borderId="25" xfId="0" applyFont="1" applyBorder="1" applyAlignment="1">
      <alignment horizontal="justify" vertical="center" wrapText="1"/>
    </xf>
    <xf numFmtId="0" fontId="72" fillId="0" borderId="25" xfId="0" applyFont="1" applyBorder="1" applyAlignment="1">
      <alignment horizontal="justify" vertical="center" wrapText="1"/>
    </xf>
    <xf numFmtId="1" fontId="72" fillId="0" borderId="25" xfId="0" applyNumberFormat="1" applyFont="1" applyBorder="1" applyAlignment="1">
      <alignment horizontal="justify" vertical="center" wrapText="1"/>
    </xf>
    <xf numFmtId="0" fontId="72" fillId="0" borderId="26" xfId="0" applyFont="1" applyBorder="1" applyAlignment="1">
      <alignment horizontal="justify" vertical="center" wrapText="1"/>
    </xf>
    <xf numFmtId="1" fontId="72" fillId="0" borderId="26" xfId="0" applyNumberFormat="1" applyFont="1" applyBorder="1" applyAlignment="1">
      <alignment horizontal="justify" vertical="center" wrapText="1"/>
    </xf>
    <xf numFmtId="0" fontId="9" fillId="0" borderId="27" xfId="0" applyFont="1" applyFill="1" applyBorder="1" applyAlignment="1">
      <alignment horizontal="left" vertical="top"/>
    </xf>
    <xf numFmtId="0" fontId="9" fillId="0" borderId="21" xfId="0" applyFont="1" applyFill="1" applyBorder="1" applyAlignment="1">
      <alignment vertical="top" wrapText="1"/>
    </xf>
    <xf numFmtId="0" fontId="72" fillId="0" borderId="28" xfId="0" applyFont="1" applyBorder="1" applyAlignment="1">
      <alignment horizontal="justify" vertical="center" wrapText="1"/>
    </xf>
    <xf numFmtId="1" fontId="72" fillId="0" borderId="28" xfId="0" applyNumberFormat="1" applyFont="1" applyBorder="1" applyAlignment="1">
      <alignment horizontal="justify" vertical="center" wrapText="1"/>
    </xf>
    <xf numFmtId="0" fontId="72" fillId="0" borderId="29" xfId="0" applyFont="1" applyBorder="1" applyAlignment="1">
      <alignment horizontal="justify" vertical="center" wrapText="1"/>
    </xf>
    <xf numFmtId="0" fontId="0" fillId="0" borderId="0" xfId="0" applyFont="1" applyAlignment="1">
      <alignment/>
    </xf>
    <xf numFmtId="0" fontId="63" fillId="0" borderId="0" xfId="0" applyFont="1" applyAlignment="1">
      <alignment/>
    </xf>
    <xf numFmtId="0" fontId="73" fillId="0" borderId="26" xfId="0" applyFont="1" applyBorder="1" applyAlignment="1">
      <alignment horizontal="justify" vertical="center" wrapText="1"/>
    </xf>
    <xf numFmtId="1" fontId="73" fillId="0" borderId="26" xfId="0" applyNumberFormat="1" applyFont="1" applyBorder="1" applyAlignment="1">
      <alignment horizontal="justify" vertical="center" wrapText="1"/>
    </xf>
    <xf numFmtId="0" fontId="73" fillId="0" borderId="27" xfId="0" applyFont="1" applyBorder="1" applyAlignment="1">
      <alignment horizontal="justify" vertical="center" wrapText="1"/>
    </xf>
    <xf numFmtId="0" fontId="73" fillId="0" borderId="28" xfId="0" applyFont="1" applyBorder="1" applyAlignment="1">
      <alignment horizontal="justify" vertical="center" wrapText="1"/>
    </xf>
    <xf numFmtId="1" fontId="73" fillId="0" borderId="28" xfId="0" applyNumberFormat="1" applyFont="1" applyBorder="1" applyAlignment="1">
      <alignment horizontal="justify" vertical="center" wrapText="1"/>
    </xf>
    <xf numFmtId="0" fontId="76" fillId="0" borderId="0" xfId="0" applyFont="1" applyAlignment="1">
      <alignment/>
    </xf>
    <xf numFmtId="0" fontId="74" fillId="0" borderId="27" xfId="0" applyFont="1" applyBorder="1" applyAlignment="1">
      <alignment horizontal="justify" vertical="center" wrapText="1"/>
    </xf>
    <xf numFmtId="0" fontId="74" fillId="0" borderId="28" xfId="0" applyFont="1" applyBorder="1" applyAlignment="1">
      <alignment horizontal="justify" vertical="center" wrapText="1"/>
    </xf>
    <xf numFmtId="1" fontId="74" fillId="0" borderId="28" xfId="0" applyNumberFormat="1" applyFont="1" applyBorder="1" applyAlignment="1">
      <alignment horizontal="justify" vertical="center" wrapText="1"/>
    </xf>
    <xf numFmtId="0" fontId="74" fillId="0" borderId="29" xfId="0" applyFont="1" applyBorder="1" applyAlignment="1">
      <alignment horizontal="justify" vertical="center" wrapText="1"/>
    </xf>
    <xf numFmtId="0" fontId="72" fillId="33" borderId="15" xfId="0" applyFont="1" applyFill="1" applyBorder="1" applyAlignment="1">
      <alignment horizontal="justify" vertical="center" wrapText="1"/>
    </xf>
    <xf numFmtId="0" fontId="74" fillId="33" borderId="15" xfId="0" applyFont="1" applyFill="1" applyBorder="1" applyAlignment="1">
      <alignment horizontal="justify" vertical="center" wrapText="1"/>
    </xf>
    <xf numFmtId="0" fontId="76" fillId="33" borderId="0" xfId="0" applyFont="1" applyFill="1" applyAlignment="1">
      <alignment/>
    </xf>
    <xf numFmtId="1" fontId="72" fillId="33" borderId="15" xfId="0" applyNumberFormat="1" applyFont="1" applyFill="1" applyBorder="1" applyAlignment="1">
      <alignment horizontal="justify" vertical="center" wrapText="1"/>
    </xf>
    <xf numFmtId="1" fontId="73" fillId="0" borderId="25" xfId="0" applyNumberFormat="1" applyFont="1" applyBorder="1" applyAlignment="1">
      <alignment horizontal="justify" vertical="center" wrapText="1"/>
    </xf>
    <xf numFmtId="1" fontId="72" fillId="0" borderId="10" xfId="0" applyNumberFormat="1" applyFont="1" applyBorder="1" applyAlignment="1">
      <alignment horizontal="justify" vertical="center" wrapText="1"/>
    </xf>
    <xf numFmtId="1" fontId="72" fillId="0" borderId="11" xfId="0" applyNumberFormat="1" applyFont="1" applyBorder="1" applyAlignment="1">
      <alignment horizontal="justify" vertical="center" wrapText="1"/>
    </xf>
    <xf numFmtId="0" fontId="74" fillId="33" borderId="30" xfId="0" applyFont="1" applyFill="1" applyBorder="1" applyAlignment="1">
      <alignment horizontal="justify" vertical="center" wrapText="1"/>
    </xf>
    <xf numFmtId="1" fontId="74" fillId="33" borderId="30" xfId="0" applyNumberFormat="1" applyFont="1" applyFill="1" applyBorder="1" applyAlignment="1">
      <alignment horizontal="justify" vertical="center" wrapText="1"/>
    </xf>
    <xf numFmtId="0" fontId="74" fillId="33" borderId="31" xfId="0" applyFont="1" applyFill="1" applyBorder="1" applyAlignment="1">
      <alignment horizontal="justify" vertical="center" wrapText="1"/>
    </xf>
    <xf numFmtId="0" fontId="73" fillId="0" borderId="32" xfId="0" applyFont="1" applyBorder="1" applyAlignment="1">
      <alignment horizontal="justify" vertical="center" wrapText="1"/>
    </xf>
    <xf numFmtId="0" fontId="72" fillId="0" borderId="33" xfId="0" applyFont="1" applyBorder="1" applyAlignment="1">
      <alignment horizontal="justify" vertical="center" wrapText="1"/>
    </xf>
    <xf numFmtId="0" fontId="72" fillId="0" borderId="32" xfId="0" applyFont="1" applyBorder="1" applyAlignment="1">
      <alignment horizontal="justify" vertical="center" wrapText="1"/>
    </xf>
    <xf numFmtId="0" fontId="72" fillId="0" borderId="17" xfId="0" applyFont="1" applyBorder="1" applyAlignment="1">
      <alignment horizontal="justify" vertical="center" wrapText="1"/>
    </xf>
    <xf numFmtId="0" fontId="72" fillId="0" borderId="34" xfId="0" applyFont="1" applyBorder="1" applyAlignment="1">
      <alignment horizontal="justify" vertical="center" wrapText="1"/>
    </xf>
    <xf numFmtId="0" fontId="72" fillId="0" borderId="35" xfId="0" applyFont="1" applyBorder="1" applyAlignment="1">
      <alignment horizontal="justify" vertical="center" wrapText="1"/>
    </xf>
    <xf numFmtId="0" fontId="73" fillId="0" borderId="24" xfId="0" applyFont="1" applyBorder="1" applyAlignment="1">
      <alignment horizontal="justify" vertical="center" wrapText="1"/>
    </xf>
    <xf numFmtId="0" fontId="72" fillId="0" borderId="36" xfId="0" applyFont="1" applyBorder="1" applyAlignment="1">
      <alignment horizontal="justify" vertical="center" wrapText="1"/>
    </xf>
    <xf numFmtId="0" fontId="73" fillId="0" borderId="34" xfId="0" applyFont="1" applyBorder="1" applyAlignment="1">
      <alignment horizontal="justify" vertical="center" wrapText="1"/>
    </xf>
    <xf numFmtId="0" fontId="73" fillId="0" borderId="35" xfId="0" applyFont="1" applyBorder="1" applyAlignment="1">
      <alignment horizontal="justify" vertical="center" wrapText="1"/>
    </xf>
    <xf numFmtId="0" fontId="12" fillId="0" borderId="24" xfId="0" applyFont="1" applyFill="1" applyBorder="1" applyAlignment="1">
      <alignment horizontal="left" vertical="distributed"/>
    </xf>
    <xf numFmtId="0" fontId="12" fillId="0" borderId="32" xfId="0" applyFont="1" applyFill="1" applyBorder="1" applyAlignment="1">
      <alignment horizontal="left" vertical="distributed"/>
    </xf>
    <xf numFmtId="0" fontId="12" fillId="0" borderId="32" xfId="0" applyFont="1" applyFill="1" applyBorder="1" applyAlignment="1">
      <alignment horizontal="left"/>
    </xf>
    <xf numFmtId="0" fontId="12" fillId="0" borderId="34" xfId="0" applyFont="1" applyFill="1" applyBorder="1" applyAlignment="1">
      <alignment horizontal="left"/>
    </xf>
    <xf numFmtId="0" fontId="12" fillId="0" borderId="24" xfId="0" applyFont="1" applyFill="1" applyBorder="1" applyAlignment="1">
      <alignment horizontal="left" vertical="center" wrapText="1"/>
    </xf>
    <xf numFmtId="0" fontId="12" fillId="0" borderId="24" xfId="0" applyFont="1" applyFill="1" applyBorder="1" applyAlignment="1">
      <alignment horizontal="left" vertical="top"/>
    </xf>
    <xf numFmtId="0" fontId="12" fillId="0" borderId="34" xfId="0" applyFont="1" applyFill="1" applyBorder="1" applyAlignment="1">
      <alignment horizontal="left" vertical="top"/>
    </xf>
    <xf numFmtId="1" fontId="72" fillId="0" borderId="37" xfId="0" applyNumberFormat="1" applyFont="1" applyBorder="1" applyAlignment="1">
      <alignment horizontal="justify" vertical="center" wrapText="1"/>
    </xf>
    <xf numFmtId="0" fontId="72" fillId="0" borderId="37" xfId="0" applyFont="1" applyBorder="1" applyAlignment="1">
      <alignment horizontal="justify" vertical="center" wrapText="1"/>
    </xf>
    <xf numFmtId="0" fontId="72" fillId="0" borderId="38" xfId="0" applyFont="1" applyBorder="1" applyAlignment="1">
      <alignment horizontal="justify" vertical="center" wrapText="1"/>
    </xf>
    <xf numFmtId="0" fontId="73" fillId="0" borderId="39" xfId="0" applyFont="1" applyBorder="1" applyAlignment="1">
      <alignment horizontal="justify" vertical="center" wrapText="1"/>
    </xf>
    <xf numFmtId="0" fontId="73" fillId="0" borderId="40" xfId="0" applyFont="1" applyBorder="1" applyAlignment="1">
      <alignment horizontal="justify" vertical="center" wrapText="1"/>
    </xf>
    <xf numFmtId="1" fontId="72" fillId="0" borderId="40" xfId="0" applyNumberFormat="1" applyFont="1" applyBorder="1" applyAlignment="1">
      <alignment horizontal="justify" vertical="center" wrapText="1"/>
    </xf>
    <xf numFmtId="0" fontId="72" fillId="0" borderId="40" xfId="0" applyFont="1" applyBorder="1" applyAlignment="1">
      <alignment horizontal="justify" vertical="center" wrapText="1"/>
    </xf>
    <xf numFmtId="0" fontId="72" fillId="0" borderId="41" xfId="0" applyFont="1" applyBorder="1" applyAlignment="1">
      <alignment horizontal="justify" vertical="center" wrapText="1"/>
    </xf>
    <xf numFmtId="0" fontId="12" fillId="0" borderId="42" xfId="0" applyFont="1" applyFill="1" applyBorder="1" applyAlignment="1">
      <alignment horizontal="left" vertical="top"/>
    </xf>
    <xf numFmtId="0" fontId="12" fillId="0" borderId="43" xfId="0" applyFont="1" applyFill="1" applyBorder="1" applyAlignment="1">
      <alignment vertical="center" wrapText="1"/>
    </xf>
    <xf numFmtId="0" fontId="9" fillId="0" borderId="44" xfId="0" applyFont="1" applyFill="1" applyBorder="1" applyAlignment="1">
      <alignment horizontal="left" vertical="top"/>
    </xf>
    <xf numFmtId="0" fontId="9" fillId="0" borderId="25" xfId="0" applyFont="1" applyFill="1" applyBorder="1" applyAlignment="1">
      <alignment horizontal="left"/>
    </xf>
    <xf numFmtId="0" fontId="12" fillId="0" borderId="14" xfId="0" applyFont="1" applyFill="1" applyBorder="1" applyAlignment="1">
      <alignment vertical="center"/>
    </xf>
    <xf numFmtId="0" fontId="9" fillId="0" borderId="25" xfId="0" applyFont="1" applyFill="1" applyBorder="1" applyAlignment="1">
      <alignment horizontal="left" vertical="center"/>
    </xf>
    <xf numFmtId="0" fontId="12" fillId="0" borderId="14" xfId="0" applyFont="1" applyFill="1" applyBorder="1" applyAlignment="1">
      <alignment horizontal="left"/>
    </xf>
    <xf numFmtId="0" fontId="12" fillId="0" borderId="14" xfId="0" applyFont="1" applyFill="1" applyBorder="1" applyAlignment="1">
      <alignment horizontal="left" vertical="center" wrapText="1"/>
    </xf>
    <xf numFmtId="0" fontId="9" fillId="0" borderId="16" xfId="0" applyFont="1" applyFill="1" applyBorder="1" applyAlignment="1">
      <alignment horizontal="left" vertical="top" wrapText="1"/>
    </xf>
    <xf numFmtId="0" fontId="9" fillId="0" borderId="25" xfId="0" applyFont="1" applyFill="1" applyBorder="1" applyAlignment="1">
      <alignment horizontal="left" vertical="top"/>
    </xf>
    <xf numFmtId="0" fontId="12" fillId="0" borderId="16" xfId="0" applyFont="1" applyFill="1" applyBorder="1" applyAlignment="1">
      <alignment vertical="top" wrapText="1"/>
    </xf>
    <xf numFmtId="0" fontId="9" fillId="0" borderId="22" xfId="0" applyFont="1" applyFill="1" applyBorder="1" applyAlignment="1">
      <alignment horizontal="left" vertical="top" wrapText="1"/>
    </xf>
    <xf numFmtId="0" fontId="9" fillId="33" borderId="19" xfId="0" applyFont="1" applyFill="1" applyBorder="1" applyAlignment="1">
      <alignment horizontal="left"/>
    </xf>
    <xf numFmtId="0" fontId="9" fillId="33" borderId="20" xfId="0" applyFont="1" applyFill="1" applyBorder="1" applyAlignment="1">
      <alignment horizontal="left"/>
    </xf>
    <xf numFmtId="0" fontId="73" fillId="33" borderId="28" xfId="0" applyFont="1" applyFill="1" applyBorder="1" applyAlignment="1">
      <alignment horizontal="justify" vertical="center" wrapText="1"/>
    </xf>
    <xf numFmtId="1" fontId="73" fillId="33" borderId="28" xfId="0" applyNumberFormat="1" applyFont="1" applyFill="1" applyBorder="1" applyAlignment="1">
      <alignment horizontal="justify" vertical="center" wrapText="1"/>
    </xf>
    <xf numFmtId="0" fontId="73" fillId="33" borderId="29" xfId="0" applyFont="1" applyFill="1" applyBorder="1" applyAlignment="1">
      <alignment horizontal="justify" vertical="center" wrapText="1"/>
    </xf>
    <xf numFmtId="0" fontId="12" fillId="0" borderId="45" xfId="53" applyFont="1" applyFill="1" applyBorder="1" applyAlignment="1">
      <alignment horizontal="left" vertical="center" wrapText="1"/>
      <protection/>
    </xf>
    <xf numFmtId="0" fontId="12" fillId="0" borderId="46" xfId="0" applyFont="1" applyFill="1" applyBorder="1" applyAlignment="1">
      <alignment vertical="center" wrapText="1"/>
    </xf>
    <xf numFmtId="0" fontId="72" fillId="0" borderId="30" xfId="0" applyFont="1" applyBorder="1" applyAlignment="1">
      <alignment horizontal="justify" vertical="center" wrapText="1"/>
    </xf>
    <xf numFmtId="1" fontId="72" fillId="0" borderId="30" xfId="0" applyNumberFormat="1" applyFont="1" applyBorder="1" applyAlignment="1">
      <alignment horizontal="justify" vertical="center" wrapText="1"/>
    </xf>
    <xf numFmtId="0" fontId="72" fillId="0" borderId="31" xfId="0" applyFont="1" applyBorder="1" applyAlignment="1">
      <alignment horizontal="justify" vertical="center" wrapText="1"/>
    </xf>
    <xf numFmtId="0" fontId="73" fillId="33" borderId="47" xfId="0" applyFont="1" applyFill="1" applyBorder="1" applyAlignment="1">
      <alignment horizontal="justify" vertical="center" wrapText="1"/>
    </xf>
    <xf numFmtId="0" fontId="73" fillId="33" borderId="30" xfId="0" applyFont="1" applyFill="1" applyBorder="1" applyAlignment="1">
      <alignment horizontal="justify" vertical="center" wrapText="1"/>
    </xf>
    <xf numFmtId="1" fontId="72" fillId="33" borderId="48" xfId="0" applyNumberFormat="1" applyFont="1" applyFill="1" applyBorder="1" applyAlignment="1">
      <alignment horizontal="justify" vertical="center" wrapText="1"/>
    </xf>
    <xf numFmtId="1" fontId="72" fillId="33" borderId="30" xfId="0" applyNumberFormat="1" applyFont="1" applyFill="1" applyBorder="1" applyAlignment="1">
      <alignment horizontal="justify" vertical="center" wrapText="1"/>
    </xf>
    <xf numFmtId="0" fontId="72" fillId="33" borderId="30" xfId="0" applyFont="1" applyFill="1" applyBorder="1" applyAlignment="1">
      <alignment horizontal="justify" vertical="center" wrapText="1"/>
    </xf>
    <xf numFmtId="0" fontId="72" fillId="33" borderId="31" xfId="0" applyFont="1" applyFill="1" applyBorder="1" applyAlignment="1">
      <alignment horizontal="justify" vertical="center" wrapText="1"/>
    </xf>
    <xf numFmtId="0" fontId="73" fillId="33" borderId="32" xfId="0" applyFont="1" applyFill="1" applyBorder="1" applyAlignment="1">
      <alignment horizontal="justify" vertical="center" wrapText="1"/>
    </xf>
    <xf numFmtId="0" fontId="72" fillId="33" borderId="33" xfId="0" applyFont="1" applyFill="1" applyBorder="1" applyAlignment="1">
      <alignment horizontal="justify" vertical="center" wrapText="1"/>
    </xf>
    <xf numFmtId="0" fontId="73" fillId="33" borderId="42" xfId="0" applyFont="1" applyFill="1" applyBorder="1" applyAlignment="1">
      <alignment horizontal="justify" vertical="center" wrapText="1"/>
    </xf>
    <xf numFmtId="0" fontId="74" fillId="33" borderId="37" xfId="0" applyFont="1" applyFill="1" applyBorder="1" applyAlignment="1">
      <alignment horizontal="justify" vertical="center" wrapText="1"/>
    </xf>
    <xf numFmtId="0" fontId="73" fillId="33" borderId="37" xfId="0" applyFont="1" applyFill="1" applyBorder="1" applyAlignment="1">
      <alignment horizontal="justify" vertical="center" wrapText="1"/>
    </xf>
    <xf numFmtId="1" fontId="72" fillId="33" borderId="37" xfId="0" applyNumberFormat="1" applyFont="1" applyFill="1" applyBorder="1" applyAlignment="1">
      <alignment horizontal="justify" vertical="center" wrapText="1"/>
    </xf>
    <xf numFmtId="0" fontId="72" fillId="33" borderId="37" xfId="0" applyFont="1" applyFill="1" applyBorder="1" applyAlignment="1">
      <alignment horizontal="justify" vertical="center" wrapText="1"/>
    </xf>
    <xf numFmtId="0" fontId="72" fillId="33" borderId="38" xfId="0" applyFont="1" applyFill="1" applyBorder="1" applyAlignment="1">
      <alignment horizontal="justify" vertical="center" wrapText="1"/>
    </xf>
    <xf numFmtId="1" fontId="72" fillId="0" borderId="29" xfId="0" applyNumberFormat="1" applyFont="1" applyBorder="1" applyAlignment="1">
      <alignment horizontal="justify" vertical="center" wrapText="1"/>
    </xf>
    <xf numFmtId="1" fontId="72" fillId="0" borderId="10" xfId="0" applyNumberFormat="1" applyFont="1" applyBorder="1" applyAlignment="1">
      <alignment horizontal="center" vertical="center" wrapText="1"/>
    </xf>
    <xf numFmtId="1" fontId="72" fillId="0" borderId="19" xfId="0" applyNumberFormat="1" applyFont="1" applyBorder="1" applyAlignment="1">
      <alignment horizontal="center" wrapText="1"/>
    </xf>
    <xf numFmtId="1" fontId="72" fillId="0" borderId="13" xfId="0" applyNumberFormat="1" applyFont="1" applyBorder="1" applyAlignment="1">
      <alignment horizontal="center" wrapText="1"/>
    </xf>
    <xf numFmtId="0" fontId="72" fillId="0" borderId="10" xfId="0" applyFont="1" applyBorder="1" applyAlignment="1">
      <alignment horizontal="center" vertical="center" wrapText="1"/>
    </xf>
    <xf numFmtId="1" fontId="77" fillId="0" borderId="49" xfId="42" applyNumberFormat="1" applyFont="1" applyBorder="1" applyAlignment="1">
      <alignment horizontal="left" vertical="center" wrapText="1"/>
    </xf>
    <xf numFmtId="0" fontId="78" fillId="0" borderId="0" xfId="0" applyFont="1" applyBorder="1" applyAlignment="1">
      <alignment horizontal="left" vertical="center" wrapText="1"/>
    </xf>
    <xf numFmtId="0" fontId="79" fillId="0" borderId="12" xfId="42" applyFont="1" applyBorder="1" applyAlignment="1">
      <alignment vertical="center" wrapText="1"/>
    </xf>
    <xf numFmtId="0" fontId="80" fillId="0" borderId="11" xfId="0" applyFont="1" applyBorder="1" applyAlignment="1">
      <alignment vertical="center" wrapText="1"/>
    </xf>
    <xf numFmtId="0" fontId="81" fillId="0" borderId="11" xfId="0" applyFont="1" applyBorder="1" applyAlignment="1">
      <alignment vertical="center" wrapText="1"/>
    </xf>
    <xf numFmtId="0" fontId="72" fillId="0" borderId="50" xfId="0" applyFont="1" applyBorder="1" applyAlignment="1">
      <alignment horizontal="center" vertical="center" wrapText="1"/>
    </xf>
    <xf numFmtId="0" fontId="72" fillId="0" borderId="19" xfId="0" applyFont="1" applyBorder="1" applyAlignment="1">
      <alignment horizontal="center" vertical="center" wrapText="1"/>
    </xf>
    <xf numFmtId="0" fontId="9" fillId="33" borderId="19" xfId="0" applyFont="1" applyFill="1" applyBorder="1" applyAlignment="1">
      <alignment horizontal="left" wrapText="1"/>
    </xf>
    <xf numFmtId="0" fontId="9" fillId="33" borderId="20" xfId="0" applyFont="1" applyFill="1" applyBorder="1" applyAlignment="1">
      <alignment horizontal="left" wrapText="1"/>
    </xf>
    <xf numFmtId="0" fontId="63" fillId="0" borderId="0" xfId="0" applyFont="1" applyAlignment="1">
      <alignment wrapText="1"/>
    </xf>
    <xf numFmtId="0" fontId="9" fillId="0" borderId="44" xfId="0" applyFont="1" applyFill="1" applyBorder="1" applyAlignment="1">
      <alignment horizontal="left" vertical="top" wrapText="1"/>
    </xf>
    <xf numFmtId="0" fontId="9" fillId="0" borderId="25" xfId="0" applyFont="1" applyFill="1" applyBorder="1" applyAlignment="1">
      <alignment horizontal="left" wrapText="1"/>
    </xf>
    <xf numFmtId="0" fontId="9" fillId="0" borderId="25" xfId="0" applyFont="1" applyFill="1" applyBorder="1" applyAlignment="1">
      <alignment horizontal="left" vertical="center" wrapText="1"/>
    </xf>
    <xf numFmtId="0" fontId="12" fillId="0" borderId="14" xfId="0" applyFont="1" applyFill="1" applyBorder="1" applyAlignment="1">
      <alignment horizontal="left" wrapText="1"/>
    </xf>
    <xf numFmtId="0" fontId="9" fillId="0" borderId="25" xfId="0" applyFont="1" applyFill="1" applyBorder="1" applyAlignment="1">
      <alignment horizontal="left" vertical="top" wrapText="1"/>
    </xf>
    <xf numFmtId="0" fontId="76" fillId="34" borderId="0" xfId="0" applyFont="1" applyFill="1" applyAlignment="1">
      <alignment wrapText="1"/>
    </xf>
    <xf numFmtId="0" fontId="12" fillId="0" borderId="15" xfId="0" applyFont="1" applyFill="1" applyBorder="1" applyAlignment="1">
      <alignment wrapText="1"/>
    </xf>
    <xf numFmtId="0" fontId="10" fillId="0" borderId="15" xfId="0" applyFont="1" applyFill="1" applyBorder="1" applyAlignment="1">
      <alignment wrapText="1"/>
    </xf>
    <xf numFmtId="0" fontId="10" fillId="0" borderId="0" xfId="0" applyFont="1" applyFill="1" applyBorder="1" applyAlignment="1">
      <alignment wrapText="1"/>
    </xf>
    <xf numFmtId="0" fontId="76" fillId="0" borderId="0" xfId="0" applyFont="1" applyAlignment="1">
      <alignment wrapText="1"/>
    </xf>
    <xf numFmtId="0" fontId="9" fillId="0" borderId="27" xfId="0" applyFont="1" applyFill="1" applyBorder="1" applyAlignment="1">
      <alignment horizontal="left" vertical="top" wrapText="1"/>
    </xf>
    <xf numFmtId="0" fontId="0" fillId="0" borderId="0" xfId="0" applyFont="1" applyAlignment="1">
      <alignment wrapText="1"/>
    </xf>
    <xf numFmtId="0" fontId="12" fillId="0" borderId="24" xfId="0" applyFont="1" applyFill="1" applyBorder="1" applyAlignment="1">
      <alignment horizontal="left" vertical="distributed" wrapText="1"/>
    </xf>
    <xf numFmtId="0" fontId="12" fillId="0" borderId="32" xfId="0" applyFont="1" applyFill="1" applyBorder="1" applyAlignment="1">
      <alignment horizontal="left" vertical="distributed" wrapText="1"/>
    </xf>
    <xf numFmtId="0" fontId="12" fillId="0" borderId="32" xfId="0" applyFont="1" applyFill="1" applyBorder="1" applyAlignment="1">
      <alignment horizontal="left" wrapText="1"/>
    </xf>
    <xf numFmtId="0" fontId="12" fillId="0" borderId="34" xfId="0" applyFont="1" applyFill="1" applyBorder="1" applyAlignment="1">
      <alignment horizontal="left" wrapText="1"/>
    </xf>
    <xf numFmtId="0" fontId="9" fillId="0" borderId="19" xfId="0" applyFont="1" applyFill="1" applyBorder="1" applyAlignment="1">
      <alignment horizontal="left" vertical="center" wrapText="1"/>
    </xf>
    <xf numFmtId="0" fontId="12" fillId="0" borderId="24" xfId="0" applyFont="1" applyFill="1" applyBorder="1" applyAlignment="1">
      <alignment horizontal="left" vertical="top" wrapText="1"/>
    </xf>
    <xf numFmtId="0" fontId="12" fillId="0" borderId="34" xfId="0" applyFont="1" applyFill="1" applyBorder="1" applyAlignment="1">
      <alignment horizontal="left" vertical="top" wrapText="1"/>
    </xf>
    <xf numFmtId="0" fontId="9" fillId="0" borderId="47" xfId="0" applyFont="1" applyFill="1" applyBorder="1" applyAlignment="1">
      <alignment horizontal="left" vertical="top" wrapText="1"/>
    </xf>
    <xf numFmtId="0" fontId="12" fillId="0" borderId="42" xfId="0" applyFont="1" applyFill="1" applyBorder="1" applyAlignment="1">
      <alignment horizontal="left" vertical="top" wrapText="1"/>
    </xf>
    <xf numFmtId="0" fontId="0" fillId="0" borderId="49" xfId="0" applyBorder="1" applyAlignment="1">
      <alignment wrapText="1"/>
    </xf>
    <xf numFmtId="0" fontId="0" fillId="0" borderId="12" xfId="0" applyBorder="1" applyAlignment="1">
      <alignment wrapText="1"/>
    </xf>
    <xf numFmtId="1" fontId="0" fillId="0" borderId="0" xfId="0" applyNumberFormat="1" applyAlignment="1">
      <alignment horizontal="left" wrapText="1"/>
    </xf>
    <xf numFmtId="1" fontId="0" fillId="0" borderId="0" xfId="0" applyNumberFormat="1" applyAlignment="1">
      <alignment wrapText="1"/>
    </xf>
    <xf numFmtId="0" fontId="0" fillId="0" borderId="0" xfId="0" applyAlignment="1">
      <alignment horizontal="center" wrapText="1"/>
    </xf>
    <xf numFmtId="1" fontId="73" fillId="0" borderId="15" xfId="0" applyNumberFormat="1" applyFont="1" applyBorder="1" applyAlignment="1">
      <alignment horizontal="center" vertical="center" textRotation="90" wrapText="1"/>
    </xf>
    <xf numFmtId="0" fontId="12" fillId="0" borderId="51" xfId="53" applyFont="1" applyFill="1" applyBorder="1" applyAlignment="1">
      <alignment horizontal="left" vertical="center" wrapText="1"/>
      <protection/>
    </xf>
    <xf numFmtId="1" fontId="0" fillId="0" borderId="0" xfId="0" applyNumberFormat="1" applyAlignment="1">
      <alignment horizontal="center" wrapText="1"/>
    </xf>
    <xf numFmtId="1" fontId="9" fillId="0" borderId="27" xfId="0" applyNumberFormat="1" applyFont="1" applyBorder="1" applyAlignment="1">
      <alignment horizontal="center" vertical="center" wrapText="1"/>
    </xf>
    <xf numFmtId="1" fontId="9" fillId="0" borderId="28" xfId="0" applyNumberFormat="1" applyFont="1" applyBorder="1" applyAlignment="1">
      <alignment horizontal="center" vertical="center" wrapText="1"/>
    </xf>
    <xf numFmtId="1" fontId="9" fillId="0" borderId="52" xfId="0" applyNumberFormat="1" applyFont="1" applyBorder="1" applyAlignment="1">
      <alignment horizontal="center" vertical="center" wrapText="1"/>
    </xf>
    <xf numFmtId="1" fontId="12" fillId="0" borderId="15"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2" fillId="0" borderId="25" xfId="0" applyNumberFormat="1" applyFont="1" applyBorder="1" applyAlignment="1">
      <alignment horizontal="center" vertical="center" wrapText="1"/>
    </xf>
    <xf numFmtId="1" fontId="12" fillId="0" borderId="16"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1" fontId="14" fillId="0" borderId="28" xfId="0" applyNumberFormat="1" applyFont="1" applyBorder="1" applyAlignment="1">
      <alignment horizontal="center" vertical="center" wrapText="1"/>
    </xf>
    <xf numFmtId="1" fontId="14" fillId="0" borderId="52" xfId="0" applyNumberFormat="1" applyFont="1" applyBorder="1" applyAlignment="1">
      <alignment horizontal="center" vertical="center" wrapText="1"/>
    </xf>
    <xf numFmtId="0" fontId="82" fillId="0" borderId="0" xfId="0" applyFont="1" applyAlignment="1">
      <alignment horizont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82" fillId="0" borderId="0" xfId="0" applyFont="1" applyAlignment="1">
      <alignment horizontal="center" vertical="center" wrapText="1"/>
    </xf>
    <xf numFmtId="0" fontId="49" fillId="0" borderId="0" xfId="0" applyFont="1" applyAlignment="1">
      <alignment horizontal="center" vertical="center" wrapText="1"/>
    </xf>
    <xf numFmtId="0" fontId="50" fillId="34" borderId="0" xfId="0" applyFont="1" applyFill="1" applyAlignment="1">
      <alignment horizontal="center" vertical="center" wrapText="1"/>
    </xf>
    <xf numFmtId="1" fontId="9" fillId="0" borderId="29" xfId="0" applyNumberFormat="1" applyFont="1" applyBorder="1" applyAlignment="1">
      <alignment horizontal="center" vertical="center" wrapText="1"/>
    </xf>
    <xf numFmtId="1" fontId="9" fillId="0" borderId="53" xfId="0" applyNumberFormat="1" applyFont="1" applyBorder="1" applyAlignment="1">
      <alignment horizontal="center" vertical="center" wrapText="1"/>
    </xf>
    <xf numFmtId="0" fontId="49" fillId="0" borderId="0" xfId="0" applyFont="1" applyAlignment="1">
      <alignment vertical="center" wrapText="1"/>
    </xf>
    <xf numFmtId="1" fontId="12" fillId="0" borderId="24" xfId="0" applyNumberFormat="1" applyFont="1" applyBorder="1" applyAlignment="1">
      <alignment horizontal="center" vertical="center" wrapText="1"/>
    </xf>
    <xf numFmtId="0" fontId="12" fillId="0" borderId="36" xfId="0" applyFont="1" applyBorder="1" applyAlignment="1">
      <alignment horizontal="center" vertical="center" wrapText="1"/>
    </xf>
    <xf numFmtId="1" fontId="12" fillId="0" borderId="32" xfId="0" applyNumberFormat="1" applyFont="1" applyBorder="1" applyAlignment="1">
      <alignment horizontal="center" vertical="center" wrapText="1"/>
    </xf>
    <xf numFmtId="0" fontId="12" fillId="0" borderId="33" xfId="0" applyFont="1" applyBorder="1" applyAlignment="1">
      <alignment horizontal="center" vertical="center" wrapText="1"/>
    </xf>
    <xf numFmtId="1" fontId="12" fillId="0" borderId="34" xfId="0" applyNumberFormat="1" applyFont="1" applyBorder="1" applyAlignment="1">
      <alignment horizontal="center" vertical="center" wrapText="1"/>
    </xf>
    <xf numFmtId="0" fontId="12" fillId="0" borderId="35" xfId="0" applyFont="1" applyBorder="1" applyAlignment="1">
      <alignment horizontal="center" vertical="center" wrapText="1"/>
    </xf>
    <xf numFmtId="1" fontId="14" fillId="0" borderId="27" xfId="0" applyNumberFormat="1" applyFont="1" applyBorder="1" applyAlignment="1">
      <alignment horizontal="center" vertical="center" wrapText="1"/>
    </xf>
    <xf numFmtId="1" fontId="14" fillId="0" borderId="29" xfId="0" applyNumberFormat="1" applyFont="1" applyBorder="1" applyAlignment="1">
      <alignment horizontal="center" vertical="center" wrapText="1"/>
    </xf>
    <xf numFmtId="1" fontId="14" fillId="0" borderId="53" xfId="0" applyNumberFormat="1" applyFont="1" applyBorder="1" applyAlignment="1">
      <alignment horizontal="center" vertical="center" wrapText="1"/>
    </xf>
    <xf numFmtId="0" fontId="50" fillId="0" borderId="0" xfId="0" applyFont="1" applyAlignment="1">
      <alignment vertical="center" wrapText="1"/>
    </xf>
    <xf numFmtId="1" fontId="12" fillId="0" borderId="18" xfId="0" applyNumberFormat="1" applyFont="1" applyBorder="1" applyAlignment="1">
      <alignment horizontal="center" vertical="center" wrapText="1"/>
    </xf>
    <xf numFmtId="1" fontId="12" fillId="0" borderId="54" xfId="0" applyNumberFormat="1" applyFont="1" applyBorder="1" applyAlignment="1">
      <alignment horizontal="center" vertical="center" wrapText="1"/>
    </xf>
    <xf numFmtId="0" fontId="9" fillId="0" borderId="19" xfId="0" applyFont="1" applyBorder="1" applyAlignment="1">
      <alignment horizontal="justify" vertical="center" wrapText="1"/>
    </xf>
    <xf numFmtId="1" fontId="12" fillId="0" borderId="55" xfId="0" applyNumberFormat="1" applyFont="1" applyBorder="1" applyAlignment="1">
      <alignment horizontal="center" vertical="center" wrapText="1"/>
    </xf>
    <xf numFmtId="1" fontId="12" fillId="0" borderId="56" xfId="0" applyNumberFormat="1" applyFont="1" applyBorder="1" applyAlignment="1">
      <alignment horizontal="center" vertical="center" wrapText="1"/>
    </xf>
    <xf numFmtId="1" fontId="12" fillId="0" borderId="44" xfId="0" applyNumberFormat="1" applyFont="1" applyBorder="1" applyAlignment="1">
      <alignment horizontal="center" vertical="center" wrapText="1"/>
    </xf>
    <xf numFmtId="0" fontId="51" fillId="0" borderId="0" xfId="0" applyFont="1" applyAlignment="1">
      <alignment vertical="center" wrapText="1"/>
    </xf>
    <xf numFmtId="0" fontId="12" fillId="0" borderId="2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1" fontId="12" fillId="34" borderId="32"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16" xfId="0" applyFont="1" applyBorder="1" applyAlignment="1">
      <alignment horizontal="center" vertical="center" wrapText="1"/>
    </xf>
    <xf numFmtId="1" fontId="12" fillId="34" borderId="15" xfId="0" applyNumberFormat="1" applyFont="1" applyFill="1" applyBorder="1" applyAlignment="1">
      <alignment horizontal="center" vertical="center" wrapText="1"/>
    </xf>
    <xf numFmtId="0" fontId="12" fillId="34" borderId="15" xfId="0" applyFont="1" applyFill="1" applyBorder="1" applyAlignment="1">
      <alignment horizontal="center" vertical="center" wrapText="1"/>
    </xf>
    <xf numFmtId="1" fontId="9" fillId="0" borderId="21"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1" fontId="12" fillId="0" borderId="57" xfId="0" applyNumberFormat="1" applyFont="1" applyBorder="1" applyAlignment="1">
      <alignment horizontal="center" vertical="center" wrapText="1"/>
    </xf>
    <xf numFmtId="1" fontId="12" fillId="0" borderId="58" xfId="0" applyNumberFormat="1" applyFont="1" applyBorder="1" applyAlignment="1">
      <alignment horizontal="center" vertical="center" wrapText="1"/>
    </xf>
    <xf numFmtId="1" fontId="12" fillId="0" borderId="59" xfId="0" applyNumberFormat="1" applyFont="1" applyBorder="1" applyAlignment="1">
      <alignment horizontal="center" vertical="center" wrapText="1"/>
    </xf>
    <xf numFmtId="1" fontId="14" fillId="0" borderId="19"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9" fillId="0" borderId="40" xfId="0" applyNumberFormat="1" applyFont="1" applyBorder="1" applyAlignment="1">
      <alignment horizontal="center" vertical="center" wrapText="1"/>
    </xf>
    <xf numFmtId="0" fontId="49" fillId="34" borderId="0" xfId="0" applyFont="1" applyFill="1" applyAlignment="1">
      <alignment vertical="center" wrapText="1"/>
    </xf>
    <xf numFmtId="1" fontId="12" fillId="34" borderId="18" xfId="0" applyNumberFormat="1" applyFont="1" applyFill="1" applyBorder="1" applyAlignment="1">
      <alignment horizontal="center" vertical="center" wrapText="1"/>
    </xf>
    <xf numFmtId="0" fontId="0" fillId="0" borderId="0" xfId="0" applyAlignment="1">
      <alignment horizontal="center" vertical="center" wrapText="1"/>
    </xf>
    <xf numFmtId="1" fontId="24" fillId="0" borderId="15" xfId="0" applyNumberFormat="1" applyFont="1" applyBorder="1" applyAlignment="1">
      <alignment horizontal="center" vertical="center" wrapText="1"/>
    </xf>
    <xf numFmtId="0" fontId="24" fillId="0" borderId="15" xfId="0" applyFont="1" applyBorder="1" applyAlignment="1">
      <alignment horizontal="center" vertical="center" wrapText="1"/>
    </xf>
    <xf numFmtId="1" fontId="24" fillId="0" borderId="32" xfId="0" applyNumberFormat="1" applyFont="1" applyBorder="1" applyAlignment="1">
      <alignment horizontal="center" vertical="center" wrapText="1"/>
    </xf>
    <xf numFmtId="1" fontId="24" fillId="0" borderId="33" xfId="0" applyNumberFormat="1" applyFont="1" applyBorder="1" applyAlignment="1">
      <alignment horizontal="center" vertical="center" wrapText="1"/>
    </xf>
    <xf numFmtId="0" fontId="24" fillId="0" borderId="33" xfId="0" applyFont="1" applyBorder="1" applyAlignment="1">
      <alignment horizontal="center" vertical="center" wrapText="1"/>
    </xf>
    <xf numFmtId="1" fontId="24" fillId="0" borderId="37" xfId="0" applyNumberFormat="1"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1" fontId="24" fillId="0" borderId="18" xfId="0" applyNumberFormat="1" applyFont="1" applyBorder="1" applyAlignment="1">
      <alignment horizontal="center" vertical="center" wrapText="1"/>
    </xf>
    <xf numFmtId="1" fontId="24" fillId="0" borderId="61" xfId="0" applyNumberFormat="1" applyFont="1" applyBorder="1" applyAlignment="1">
      <alignment horizontal="center" vertical="center" wrapText="1"/>
    </xf>
    <xf numFmtId="0" fontId="24" fillId="0" borderId="32" xfId="0" applyFont="1" applyBorder="1" applyAlignment="1">
      <alignment horizontal="center" vertical="center" wrapText="1"/>
    </xf>
    <xf numFmtId="1" fontId="24" fillId="0" borderId="42" xfId="0" applyNumberFormat="1" applyFont="1" applyBorder="1" applyAlignment="1">
      <alignment horizontal="center" vertical="center" wrapText="1"/>
    </xf>
    <xf numFmtId="1" fontId="9" fillId="0" borderId="20" xfId="0" applyNumberFormat="1" applyFont="1" applyBorder="1" applyAlignment="1">
      <alignment horizontal="center" vertical="center" wrapText="1"/>
    </xf>
    <xf numFmtId="0" fontId="12" fillId="34" borderId="14" xfId="0" applyFont="1" applyFill="1" applyBorder="1" applyAlignment="1">
      <alignment horizontal="center" vertical="center" wrapText="1"/>
    </xf>
    <xf numFmtId="1" fontId="24"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18" xfId="0" applyFont="1" applyBorder="1" applyAlignment="1">
      <alignment horizontal="center" vertical="center" wrapText="1"/>
    </xf>
    <xf numFmtId="1" fontId="12" fillId="0" borderId="23"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1" fontId="12" fillId="0" borderId="62" xfId="0" applyNumberFormat="1" applyFont="1" applyBorder="1" applyAlignment="1">
      <alignment horizontal="center" vertical="center" wrapText="1"/>
    </xf>
    <xf numFmtId="1" fontId="12" fillId="0" borderId="51"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1" fontId="12" fillId="0" borderId="33"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1" fontId="12" fillId="0" borderId="35" xfId="0" applyNumberFormat="1" applyFont="1" applyBorder="1" applyAlignment="1">
      <alignment horizontal="center" vertical="center" wrapText="1"/>
    </xf>
    <xf numFmtId="1" fontId="12" fillId="0" borderId="64" xfId="0" applyNumberFormat="1" applyFont="1" applyBorder="1" applyAlignment="1">
      <alignment horizontal="center" vertical="center" wrapText="1"/>
    </xf>
    <xf numFmtId="0" fontId="14" fillId="0" borderId="19" xfId="0" applyFont="1" applyBorder="1" applyAlignment="1">
      <alignment horizontal="justify" vertical="center" wrapText="1"/>
    </xf>
    <xf numFmtId="0" fontId="14" fillId="0" borderId="50" xfId="0" applyFont="1" applyBorder="1" applyAlignment="1">
      <alignment horizontal="justify" vertical="center" wrapText="1"/>
    </xf>
    <xf numFmtId="0" fontId="12" fillId="0" borderId="65" xfId="0" applyFont="1" applyBorder="1" applyAlignment="1">
      <alignment horizontal="justify" vertical="center" wrapText="1"/>
    </xf>
    <xf numFmtId="0" fontId="12" fillId="0" borderId="62" xfId="0" applyFont="1" applyFill="1" applyBorder="1" applyAlignment="1">
      <alignment vertical="center" wrapText="1"/>
    </xf>
    <xf numFmtId="0" fontId="12" fillId="0" borderId="51" xfId="0" applyFont="1" applyFill="1" applyBorder="1" applyAlignment="1">
      <alignment vertical="center" wrapText="1"/>
    </xf>
    <xf numFmtId="0" fontId="12" fillId="0" borderId="51" xfId="0" applyFont="1" applyFill="1" applyBorder="1" applyAlignment="1">
      <alignment horizontal="left" vertical="center" wrapText="1"/>
    </xf>
    <xf numFmtId="0" fontId="12" fillId="0" borderId="57" xfId="0" applyFont="1" applyBorder="1" applyAlignment="1">
      <alignment horizontal="justify" vertical="center" wrapText="1"/>
    </xf>
    <xf numFmtId="0" fontId="12" fillId="0" borderId="58" xfId="0" applyFont="1" applyBorder="1" applyAlignment="1">
      <alignment horizontal="justify" vertical="center" wrapText="1"/>
    </xf>
    <xf numFmtId="0" fontId="12" fillId="0" borderId="59" xfId="0" applyFont="1" applyBorder="1" applyAlignment="1">
      <alignment horizontal="justify" vertical="center" wrapText="1"/>
    </xf>
    <xf numFmtId="0" fontId="12" fillId="0" borderId="57"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4" fillId="34" borderId="66" xfId="0" applyFont="1" applyFill="1" applyBorder="1" applyAlignment="1">
      <alignment vertical="center" wrapText="1"/>
    </xf>
    <xf numFmtId="1" fontId="14" fillId="34" borderId="66" xfId="0" applyNumberFormat="1" applyFont="1" applyFill="1" applyBorder="1" applyAlignment="1">
      <alignment horizontal="center" vertical="center" wrapText="1"/>
    </xf>
    <xf numFmtId="1" fontId="14" fillId="34" borderId="67" xfId="0" applyNumberFormat="1" applyFont="1" applyFill="1" applyBorder="1" applyAlignment="1">
      <alignment horizontal="center" vertical="center" wrapText="1"/>
    </xf>
    <xf numFmtId="1" fontId="14" fillId="34" borderId="48" xfId="0" applyNumberFormat="1" applyFont="1" applyFill="1" applyBorder="1" applyAlignment="1">
      <alignment horizontal="center" vertical="center" wrapText="1"/>
    </xf>
    <xf numFmtId="1" fontId="14" fillId="34" borderId="68" xfId="0" applyNumberFormat="1" applyFont="1" applyFill="1" applyBorder="1" applyAlignment="1">
      <alignment horizontal="center" vertical="center" wrapText="1"/>
    </xf>
    <xf numFmtId="1" fontId="14" fillId="34" borderId="69" xfId="0" applyNumberFormat="1" applyFont="1" applyFill="1" applyBorder="1" applyAlignment="1">
      <alignment horizontal="center" vertical="center" wrapText="1"/>
    </xf>
    <xf numFmtId="1" fontId="14" fillId="34" borderId="70" xfId="0" applyNumberFormat="1" applyFont="1" applyFill="1" applyBorder="1" applyAlignment="1">
      <alignment horizontal="center" vertical="center" wrapText="1"/>
    </xf>
    <xf numFmtId="1" fontId="12" fillId="0" borderId="71" xfId="0" applyNumberFormat="1" applyFont="1" applyBorder="1" applyAlignment="1">
      <alignment horizontal="center" vertical="center" wrapText="1"/>
    </xf>
    <xf numFmtId="1" fontId="12" fillId="0" borderId="72" xfId="0" applyNumberFormat="1" applyFont="1" applyBorder="1" applyAlignment="1">
      <alignment horizontal="center" vertical="center" wrapText="1"/>
    </xf>
    <xf numFmtId="1" fontId="12" fillId="0" borderId="28" xfId="0" applyNumberFormat="1" applyFont="1" applyBorder="1" applyAlignment="1">
      <alignment horizontal="center" vertical="center" wrapText="1"/>
    </xf>
    <xf numFmtId="1" fontId="12" fillId="0" borderId="29" xfId="0" applyNumberFormat="1" applyFont="1" applyBorder="1" applyAlignment="1">
      <alignment horizontal="center" vertical="center" wrapText="1"/>
    </xf>
    <xf numFmtId="1" fontId="12" fillId="34" borderId="28" xfId="0" applyNumberFormat="1"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0" borderId="73" xfId="0" applyFont="1" applyBorder="1" applyAlignment="1">
      <alignment horizontal="justify" vertical="center" wrapText="1"/>
    </xf>
    <xf numFmtId="0" fontId="9" fillId="34" borderId="19" xfId="0" applyFont="1" applyFill="1" applyBorder="1" applyAlignment="1">
      <alignment horizontal="justify" vertical="center" wrapText="1"/>
    </xf>
    <xf numFmtId="0" fontId="9" fillId="0" borderId="21" xfId="0" applyFont="1" applyBorder="1" applyAlignment="1">
      <alignment horizontal="justify" vertical="center" wrapText="1"/>
    </xf>
    <xf numFmtId="0" fontId="9" fillId="34" borderId="21" xfId="0" applyFont="1" applyFill="1" applyBorder="1" applyAlignment="1">
      <alignment horizontal="justify" vertical="center" wrapText="1"/>
    </xf>
    <xf numFmtId="0" fontId="14" fillId="34" borderId="21" xfId="0" applyFont="1" applyFill="1" applyBorder="1" applyAlignment="1">
      <alignment horizontal="justify" vertical="center" wrapText="1"/>
    </xf>
    <xf numFmtId="1" fontId="12" fillId="0" borderId="53" xfId="0" applyNumberFormat="1" applyFont="1" applyBorder="1" applyAlignment="1">
      <alignment horizontal="center" vertical="center" wrapText="1"/>
    </xf>
    <xf numFmtId="1" fontId="12" fillId="34" borderId="53" xfId="0" applyNumberFormat="1" applyFont="1" applyFill="1" applyBorder="1" applyAlignment="1">
      <alignment horizontal="center" vertical="center" wrapText="1"/>
    </xf>
    <xf numFmtId="1" fontId="12" fillId="0" borderId="74" xfId="0" applyNumberFormat="1" applyFont="1" applyBorder="1" applyAlignment="1">
      <alignment horizontal="center" vertical="center" wrapText="1"/>
    </xf>
    <xf numFmtId="1" fontId="12" fillId="0" borderId="17" xfId="0" applyNumberFormat="1"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75" xfId="0" applyNumberFormat="1" applyFont="1" applyBorder="1" applyAlignment="1">
      <alignment horizontal="center" vertical="center" wrapText="1"/>
    </xf>
    <xf numFmtId="1" fontId="12" fillId="0" borderId="21" xfId="0" applyNumberFormat="1" applyFont="1" applyBorder="1" applyAlignment="1">
      <alignment horizontal="center" vertical="center" wrapText="1"/>
    </xf>
    <xf numFmtId="1" fontId="12" fillId="34" borderId="21" xfId="0" applyNumberFormat="1" applyFont="1" applyFill="1" applyBorder="1" applyAlignment="1">
      <alignment horizontal="center" vertical="center" wrapText="1"/>
    </xf>
    <xf numFmtId="1" fontId="12" fillId="0" borderId="19" xfId="0" applyNumberFormat="1" applyFont="1" applyBorder="1" applyAlignment="1">
      <alignment horizontal="center" vertical="center" wrapText="1"/>
    </xf>
    <xf numFmtId="1" fontId="12" fillId="34" borderId="19" xfId="0" applyNumberFormat="1" applyFont="1" applyFill="1" applyBorder="1" applyAlignment="1">
      <alignment horizontal="center" vertical="center" wrapText="1"/>
    </xf>
    <xf numFmtId="1" fontId="12" fillId="0" borderId="52" xfId="0" applyNumberFormat="1" applyFont="1" applyBorder="1" applyAlignment="1">
      <alignment horizontal="center" vertical="center" wrapText="1"/>
    </xf>
    <xf numFmtId="1" fontId="12" fillId="34" borderId="52" xfId="0" applyNumberFormat="1" applyFont="1" applyFill="1" applyBorder="1" applyAlignment="1">
      <alignment horizontal="center" vertical="center" wrapText="1"/>
    </xf>
    <xf numFmtId="1" fontId="12" fillId="0" borderId="27" xfId="0" applyNumberFormat="1" applyFont="1" applyBorder="1" applyAlignment="1">
      <alignment horizontal="center" vertical="center" wrapText="1"/>
    </xf>
    <xf numFmtId="1" fontId="12" fillId="34" borderId="27" xfId="0" applyNumberFormat="1" applyFont="1" applyFill="1" applyBorder="1" applyAlignment="1">
      <alignment horizontal="center" vertical="center" wrapText="1"/>
    </xf>
    <xf numFmtId="1" fontId="12" fillId="34" borderId="29" xfId="0" applyNumberFormat="1" applyFont="1" applyFill="1" applyBorder="1" applyAlignment="1">
      <alignment horizontal="center" vertical="center" wrapText="1"/>
    </xf>
    <xf numFmtId="1" fontId="14" fillId="34" borderId="76" xfId="0" applyNumberFormat="1" applyFont="1" applyFill="1" applyBorder="1" applyAlignment="1">
      <alignment horizontal="center" vertical="center" wrapText="1"/>
    </xf>
    <xf numFmtId="1" fontId="12" fillId="0" borderId="20" xfId="0" applyNumberFormat="1" applyFont="1" applyBorder="1" applyAlignment="1">
      <alignment horizontal="center" vertical="center" wrapText="1"/>
    </xf>
    <xf numFmtId="1" fontId="12" fillId="34" borderId="20" xfId="0" applyNumberFormat="1" applyFont="1" applyFill="1" applyBorder="1" applyAlignment="1">
      <alignment horizontal="center" vertical="center" wrapText="1"/>
    </xf>
    <xf numFmtId="0" fontId="12" fillId="34" borderId="52" xfId="0" applyFont="1" applyFill="1" applyBorder="1" applyAlignment="1">
      <alignment horizontal="center" vertical="center" wrapText="1"/>
    </xf>
    <xf numFmtId="1" fontId="83" fillId="0" borderId="77" xfId="0" applyNumberFormat="1" applyFont="1" applyBorder="1" applyAlignment="1">
      <alignment horizontal="center" vertical="center" textRotation="90" wrapText="1"/>
    </xf>
    <xf numFmtId="1" fontId="83" fillId="0" borderId="40" xfId="0" applyNumberFormat="1" applyFont="1" applyBorder="1" applyAlignment="1">
      <alignment horizontal="center" vertical="center" textRotation="90" wrapText="1"/>
    </xf>
    <xf numFmtId="1" fontId="83" fillId="0" borderId="41" xfId="0" applyNumberFormat="1" applyFont="1" applyBorder="1" applyAlignment="1">
      <alignment horizontal="center" vertical="center" textRotation="90" wrapText="1"/>
    </xf>
    <xf numFmtId="0" fontId="9" fillId="0" borderId="1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3" xfId="0" applyFont="1" applyFill="1" applyBorder="1" applyAlignment="1">
      <alignment horizontal="left" vertical="center" wrapText="1"/>
    </xf>
    <xf numFmtId="1" fontId="9" fillId="0" borderId="78"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77" xfId="0" applyNumberFormat="1" applyFont="1" applyBorder="1" applyAlignment="1">
      <alignment horizontal="center" vertical="center" wrapText="1"/>
    </xf>
    <xf numFmtId="1" fontId="9" fillId="0" borderId="79" xfId="0" applyNumberFormat="1" applyFont="1" applyBorder="1" applyAlignment="1">
      <alignment horizontal="center" vertical="center" wrapText="1"/>
    </xf>
    <xf numFmtId="1" fontId="9" fillId="0" borderId="39" xfId="0" applyNumberFormat="1" applyFont="1" applyBorder="1" applyAlignment="1">
      <alignment horizontal="center" vertical="center" wrapText="1"/>
    </xf>
    <xf numFmtId="1" fontId="9" fillId="0" borderId="41" xfId="0" applyNumberFormat="1" applyFont="1" applyBorder="1" applyAlignment="1">
      <alignment horizontal="center" vertical="center" wrapText="1"/>
    </xf>
    <xf numFmtId="1" fontId="14" fillId="0" borderId="20" xfId="0" applyNumberFormat="1" applyFont="1" applyBorder="1" applyAlignment="1">
      <alignment horizontal="center" vertical="center" wrapText="1"/>
    </xf>
    <xf numFmtId="0" fontId="14" fillId="34" borderId="76" xfId="0" applyFont="1" applyFill="1" applyBorder="1" applyAlignment="1">
      <alignment vertical="center" wrapText="1"/>
    </xf>
    <xf numFmtId="0" fontId="9" fillId="0" borderId="20" xfId="0" applyFont="1" applyBorder="1" applyAlignment="1">
      <alignment horizontal="justify" vertical="center" wrapText="1"/>
    </xf>
    <xf numFmtId="0" fontId="12" fillId="0" borderId="62" xfId="0" applyFont="1" applyBorder="1" applyAlignment="1">
      <alignment horizontal="justify" vertical="center" wrapText="1"/>
    </xf>
    <xf numFmtId="0" fontId="12" fillId="0" borderId="0" xfId="0" applyFont="1" applyFill="1" applyBorder="1" applyAlignment="1">
      <alignment vertical="center" wrapText="1"/>
    </xf>
    <xf numFmtId="0" fontId="14" fillId="0" borderId="21" xfId="0" applyFont="1" applyBorder="1" applyAlignment="1">
      <alignment horizontal="justify" vertical="center" wrapText="1"/>
    </xf>
    <xf numFmtId="0" fontId="9" fillId="0" borderId="80" xfId="0" applyFont="1" applyFill="1" applyBorder="1" applyAlignment="1">
      <alignment vertical="center" wrapText="1"/>
    </xf>
    <xf numFmtId="0" fontId="14" fillId="34" borderId="49" xfId="0" applyFont="1" applyFill="1" applyBorder="1" applyAlignment="1">
      <alignment horizontal="center" vertical="center" wrapText="1"/>
    </xf>
    <xf numFmtId="0" fontId="12" fillId="0" borderId="23"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81" xfId="0" applyFont="1" applyBorder="1" applyAlignment="1">
      <alignment horizontal="justify" vertical="center" wrapText="1"/>
    </xf>
    <xf numFmtId="0" fontId="9" fillId="34" borderId="50" xfId="0" applyFont="1" applyFill="1" applyBorder="1" applyAlignment="1">
      <alignment horizontal="justify" vertical="center" wrapText="1"/>
    </xf>
    <xf numFmtId="0" fontId="14" fillId="34" borderId="66" xfId="0" applyFont="1" applyFill="1" applyBorder="1" applyAlignment="1">
      <alignment horizontal="center" vertical="center" wrapText="1"/>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4"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9" fillId="34" borderId="19" xfId="0" applyFont="1" applyFill="1" applyBorder="1" applyAlignment="1">
      <alignment horizontal="center" vertical="center" wrapText="1"/>
    </xf>
    <xf numFmtId="0" fontId="9" fillId="0" borderId="50" xfId="0" applyFont="1" applyBorder="1" applyAlignment="1">
      <alignment horizontal="center" vertical="center" wrapText="1"/>
    </xf>
    <xf numFmtId="0" fontId="84" fillId="0" borderId="0" xfId="0" applyFont="1" applyAlignment="1">
      <alignment wrapText="1"/>
    </xf>
    <xf numFmtId="1" fontId="9" fillId="0" borderId="80" xfId="0" applyNumberFormat="1" applyFont="1" applyBorder="1" applyAlignment="1">
      <alignment horizontal="center" vertical="center" wrapText="1"/>
    </xf>
    <xf numFmtId="1" fontId="12" fillId="0" borderId="0" xfId="0" applyNumberFormat="1" applyFont="1" applyBorder="1" applyAlignment="1">
      <alignment horizontal="center" vertical="center" wrapText="1"/>
    </xf>
    <xf numFmtId="0" fontId="9" fillId="0" borderId="66" xfId="0" applyFont="1" applyBorder="1" applyAlignment="1">
      <alignment horizontal="center" vertical="center" wrapText="1"/>
    </xf>
    <xf numFmtId="0" fontId="9" fillId="0" borderId="49" xfId="0" applyFont="1" applyBorder="1" applyAlignment="1">
      <alignment horizontal="justify" vertical="center" wrapText="1"/>
    </xf>
    <xf numFmtId="0" fontId="12" fillId="0" borderId="47" xfId="0" applyFont="1" applyBorder="1" applyAlignment="1">
      <alignment horizontal="center" vertical="center" wrapText="1"/>
    </xf>
    <xf numFmtId="0" fontId="12" fillId="0" borderId="31" xfId="0" applyFont="1" applyBorder="1" applyAlignment="1">
      <alignment horizontal="justify" vertical="center" wrapText="1"/>
    </xf>
    <xf numFmtId="0" fontId="49" fillId="0" borderId="32" xfId="0" applyFont="1" applyBorder="1" applyAlignment="1">
      <alignment vertical="center" wrapText="1"/>
    </xf>
    <xf numFmtId="0" fontId="12" fillId="0" borderId="32" xfId="0" applyFont="1" applyBorder="1" applyAlignment="1">
      <alignment horizontal="center" vertical="center" wrapText="1"/>
    </xf>
    <xf numFmtId="0" fontId="12" fillId="0" borderId="33" xfId="0" applyFont="1" applyBorder="1" applyAlignment="1">
      <alignment horizontal="justify" vertical="center" wrapText="1"/>
    </xf>
    <xf numFmtId="0" fontId="12" fillId="0" borderId="3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justify" vertical="center" wrapText="1"/>
    </xf>
    <xf numFmtId="0" fontId="12" fillId="0" borderId="73" xfId="0" applyFont="1" applyBorder="1" applyAlignment="1">
      <alignment horizontal="center" vertical="center" wrapText="1"/>
    </xf>
    <xf numFmtId="0" fontId="49" fillId="0" borderId="58" xfId="0" applyFont="1" applyBorder="1" applyAlignment="1">
      <alignment vertical="center" wrapText="1"/>
    </xf>
    <xf numFmtId="0" fontId="49" fillId="0" borderId="19" xfId="0" applyFont="1" applyBorder="1" applyAlignment="1">
      <alignment vertical="center" wrapText="1"/>
    </xf>
    <xf numFmtId="0" fontId="49" fillId="0" borderId="57" xfId="0" applyFont="1" applyBorder="1" applyAlignment="1">
      <alignment vertical="center" wrapText="1"/>
    </xf>
    <xf numFmtId="0" fontId="12" fillId="0" borderId="64" xfId="0" applyFont="1" applyBorder="1" applyAlignment="1">
      <alignment horizontal="center" vertical="center" wrapText="1"/>
    </xf>
    <xf numFmtId="0" fontId="49" fillId="0" borderId="59" xfId="0" applyFont="1" applyBorder="1" applyAlignment="1">
      <alignment vertical="center" wrapText="1"/>
    </xf>
    <xf numFmtId="0" fontId="12" fillId="0" borderId="81" xfId="0" applyFont="1" applyBorder="1" applyAlignment="1">
      <alignment horizontal="center" vertical="center" wrapText="1"/>
    </xf>
    <xf numFmtId="0" fontId="80" fillId="0" borderId="75" xfId="0" applyFont="1" applyBorder="1" applyAlignment="1">
      <alignment horizontal="left" vertical="center" wrapText="1"/>
    </xf>
    <xf numFmtId="0" fontId="80" fillId="0" borderId="0" xfId="0" applyFont="1" applyBorder="1" applyAlignment="1">
      <alignment horizontal="left" vertical="center" wrapText="1"/>
    </xf>
    <xf numFmtId="1" fontId="81" fillId="0" borderId="20" xfId="0" applyNumberFormat="1" applyFont="1" applyBorder="1" applyAlignment="1">
      <alignment horizontal="left" vertical="center" wrapText="1"/>
    </xf>
    <xf numFmtId="1" fontId="81" fillId="0" borderId="21" xfId="0" applyNumberFormat="1" applyFont="1" applyBorder="1" applyAlignment="1">
      <alignment horizontal="left" vertical="center" wrapText="1"/>
    </xf>
    <xf numFmtId="1" fontId="81" fillId="0" borderId="50" xfId="0" applyNumberFormat="1" applyFont="1" applyBorder="1" applyAlignment="1">
      <alignment horizontal="left" vertical="center" wrapText="1"/>
    </xf>
    <xf numFmtId="0" fontId="81" fillId="0" borderId="75" xfId="0" applyFont="1" applyBorder="1" applyAlignment="1">
      <alignment horizontal="left" vertical="center" wrapText="1"/>
    </xf>
    <xf numFmtId="0" fontId="81" fillId="0" borderId="0" xfId="0" applyFont="1" applyBorder="1" applyAlignment="1">
      <alignment horizontal="left" vertical="center" wrapText="1"/>
    </xf>
    <xf numFmtId="1" fontId="85" fillId="0" borderId="20" xfId="0" applyNumberFormat="1" applyFont="1" applyBorder="1" applyAlignment="1">
      <alignment horizontal="left" wrapText="1"/>
    </xf>
    <xf numFmtId="1" fontId="85" fillId="0" borderId="21" xfId="0" applyNumberFormat="1" applyFont="1" applyBorder="1" applyAlignment="1">
      <alignment horizontal="left" wrapText="1"/>
    </xf>
    <xf numFmtId="1" fontId="81" fillId="0" borderId="20" xfId="0" applyNumberFormat="1" applyFont="1" applyBorder="1" applyAlignment="1">
      <alignment horizontal="left" wrapText="1"/>
    </xf>
    <xf numFmtId="1" fontId="81" fillId="0" borderId="21" xfId="0" applyNumberFormat="1" applyFont="1" applyBorder="1" applyAlignment="1">
      <alignment horizontal="left" wrapText="1"/>
    </xf>
    <xf numFmtId="1" fontId="81" fillId="0" borderId="50" xfId="0" applyNumberFormat="1" applyFont="1" applyBorder="1" applyAlignment="1">
      <alignment horizontal="left" wrapText="1"/>
    </xf>
    <xf numFmtId="0" fontId="73" fillId="0" borderId="15" xfId="0" applyFont="1" applyBorder="1" applyAlignment="1">
      <alignment horizontal="justify" textRotation="90" wrapText="1"/>
    </xf>
    <xf numFmtId="0" fontId="73" fillId="0" borderId="25"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5" xfId="0" applyFont="1" applyBorder="1" applyAlignment="1">
      <alignment horizontal="center" vertical="center" wrapText="1"/>
    </xf>
    <xf numFmtId="0" fontId="0" fillId="0" borderId="0" xfId="0" applyAlignment="1">
      <alignment/>
    </xf>
    <xf numFmtId="1" fontId="73" fillId="0" borderId="15" xfId="0" applyNumberFormat="1" applyFont="1" applyBorder="1" applyAlignment="1">
      <alignment horizontal="justify" textRotation="90" wrapText="1"/>
    </xf>
    <xf numFmtId="1" fontId="73" fillId="0" borderId="15" xfId="0" applyNumberFormat="1" applyFont="1" applyBorder="1" applyAlignment="1">
      <alignment horizontal="center" vertical="center" wrapText="1"/>
    </xf>
    <xf numFmtId="0" fontId="72" fillId="0" borderId="78" xfId="0" applyFont="1" applyBorder="1" applyAlignment="1">
      <alignment horizontal="justify" vertical="center" wrapText="1"/>
    </xf>
    <xf numFmtId="0" fontId="72" fillId="0" borderId="80" xfId="0" applyFont="1" applyBorder="1" applyAlignment="1">
      <alignment horizontal="justify" vertical="center" wrapText="1"/>
    </xf>
    <xf numFmtId="0" fontId="72" fillId="0" borderId="10" xfId="0" applyFont="1" applyBorder="1" applyAlignment="1">
      <alignment horizontal="justify" vertical="center" wrapText="1"/>
    </xf>
    <xf numFmtId="1" fontId="81" fillId="0" borderId="78" xfId="0" applyNumberFormat="1" applyFont="1" applyBorder="1" applyAlignment="1">
      <alignment horizontal="left" vertical="center" wrapText="1"/>
    </xf>
    <xf numFmtId="1" fontId="81" fillId="0" borderId="80" xfId="0" applyNumberFormat="1" applyFont="1" applyBorder="1" applyAlignment="1">
      <alignment horizontal="left" vertical="center" wrapText="1"/>
    </xf>
    <xf numFmtId="1" fontId="81" fillId="0" borderId="10" xfId="0" applyNumberFormat="1" applyFont="1" applyBorder="1" applyAlignment="1">
      <alignment horizontal="left" vertical="center" wrapText="1"/>
    </xf>
    <xf numFmtId="1" fontId="73" fillId="0" borderId="66" xfId="0" applyNumberFormat="1" applyFont="1" applyBorder="1" applyAlignment="1">
      <alignment horizontal="justify" vertical="center" textRotation="90" wrapText="1"/>
    </xf>
    <xf numFmtId="1" fontId="73" fillId="0" borderId="60" xfId="0" applyNumberFormat="1" applyFont="1" applyBorder="1" applyAlignment="1">
      <alignment horizontal="justify" vertical="center" textRotation="90" wrapText="1"/>
    </xf>
    <xf numFmtId="1" fontId="73" fillId="0" borderId="13" xfId="0" applyNumberFormat="1" applyFont="1" applyBorder="1" applyAlignment="1">
      <alignment horizontal="justify" vertical="center" textRotation="90" wrapText="1"/>
    </xf>
    <xf numFmtId="1" fontId="85" fillId="0" borderId="50" xfId="0" applyNumberFormat="1" applyFont="1" applyBorder="1" applyAlignment="1">
      <alignment horizontal="left" wrapText="1"/>
    </xf>
    <xf numFmtId="0" fontId="85" fillId="0" borderId="0" xfId="0" applyFont="1" applyAlignment="1">
      <alignment wrapText="1"/>
    </xf>
    <xf numFmtId="0" fontId="73" fillId="0" borderId="15" xfId="0" applyFont="1" applyBorder="1" applyAlignment="1">
      <alignment horizontal="justify" vertical="center" wrapText="1"/>
    </xf>
    <xf numFmtId="0" fontId="82" fillId="0" borderId="0" xfId="0" applyFont="1" applyAlignment="1">
      <alignment horizont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4" fillId="33" borderId="20" xfId="0" applyFont="1" applyFill="1" applyBorder="1" applyAlignment="1">
      <alignment horizontal="right" vertical="center" wrapText="1"/>
    </xf>
    <xf numFmtId="0" fontId="14" fillId="33" borderId="53" xfId="0" applyFont="1" applyFill="1" applyBorder="1" applyAlignment="1">
      <alignment horizontal="right" vertical="center" wrapText="1"/>
    </xf>
    <xf numFmtId="1" fontId="73" fillId="0" borderId="15" xfId="0" applyNumberFormat="1" applyFont="1" applyBorder="1" applyAlignment="1">
      <alignment horizontal="center" textRotation="90" wrapText="1"/>
    </xf>
    <xf numFmtId="1" fontId="73" fillId="0" borderId="15" xfId="0" applyNumberFormat="1" applyFont="1" applyBorder="1" applyAlignment="1">
      <alignment horizontal="center" wrapText="1"/>
    </xf>
    <xf numFmtId="0" fontId="73" fillId="0" borderId="25" xfId="0" applyFont="1" applyBorder="1" applyAlignment="1">
      <alignment horizontal="center" vertical="center" textRotation="90" wrapText="1"/>
    </xf>
    <xf numFmtId="0" fontId="73" fillId="0" borderId="44" xfId="0" applyFont="1" applyBorder="1" applyAlignment="1">
      <alignment horizontal="center" vertical="center" textRotation="90" wrapText="1"/>
    </xf>
    <xf numFmtId="0" fontId="73" fillId="0" borderId="26" xfId="0" applyFont="1" applyBorder="1" applyAlignment="1">
      <alignment horizontal="center" vertical="center" textRotation="90" wrapText="1"/>
    </xf>
    <xf numFmtId="1" fontId="9" fillId="0" borderId="20" xfId="0" applyNumberFormat="1" applyFont="1" applyBorder="1" applyAlignment="1">
      <alignment horizontal="center" vertical="center" wrapText="1"/>
    </xf>
    <xf numFmtId="1" fontId="9" fillId="0" borderId="21" xfId="0" applyNumberFormat="1" applyFont="1" applyBorder="1" applyAlignment="1">
      <alignment horizontal="center" vertical="center" wrapText="1"/>
    </xf>
    <xf numFmtId="1" fontId="9" fillId="0" borderId="50" xfId="0" applyNumberFormat="1" applyFont="1" applyBorder="1" applyAlignment="1">
      <alignment horizontal="center" vertical="center" wrapText="1"/>
    </xf>
    <xf numFmtId="0" fontId="51" fillId="0" borderId="26"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4" xfId="0" applyFont="1" applyBorder="1" applyAlignment="1">
      <alignment horizontal="center" vertical="center" wrapText="1"/>
    </xf>
    <xf numFmtId="1" fontId="24" fillId="0" borderId="26" xfId="0" applyNumberFormat="1" applyFont="1" applyBorder="1" applyAlignment="1">
      <alignment horizontal="center" vertical="center" wrapText="1"/>
    </xf>
    <xf numFmtId="1" fontId="24" fillId="0" borderId="15" xfId="0" applyNumberFormat="1" applyFont="1" applyBorder="1" applyAlignment="1">
      <alignment horizontal="center" vertical="center" wrapText="1"/>
    </xf>
    <xf numFmtId="0" fontId="51" fillId="0" borderId="36" xfId="0" applyFont="1" applyBorder="1" applyAlignment="1">
      <alignment horizontal="center" vertical="center" wrapText="1"/>
    </xf>
    <xf numFmtId="0" fontId="51" fillId="0" borderId="33" xfId="0" applyFont="1" applyBorder="1" applyAlignment="1">
      <alignment horizontal="center" vertical="center" wrapText="1"/>
    </xf>
    <xf numFmtId="1" fontId="24" fillId="0" borderId="55" xfId="0" applyNumberFormat="1" applyFont="1" applyBorder="1" applyAlignment="1">
      <alignment horizontal="center" vertical="center" wrapText="1"/>
    </xf>
    <xf numFmtId="1" fontId="24" fillId="0" borderId="18" xfId="0" applyNumberFormat="1" applyFont="1" applyBorder="1" applyAlignment="1">
      <alignment horizontal="center" vertical="center" wrapText="1"/>
    </xf>
    <xf numFmtId="1" fontId="24" fillId="0" borderId="24" xfId="0" applyNumberFormat="1" applyFont="1" applyBorder="1" applyAlignment="1">
      <alignment horizontal="center" vertical="center" wrapText="1"/>
    </xf>
    <xf numFmtId="1" fontId="24" fillId="0" borderId="32" xfId="0" applyNumberFormat="1" applyFont="1" applyBorder="1" applyAlignment="1">
      <alignment horizontal="center" vertical="center" wrapText="1"/>
    </xf>
    <xf numFmtId="1" fontId="73" fillId="0" borderId="27" xfId="0" applyNumberFormat="1"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1" fontId="73" fillId="0" borderId="53" xfId="0" applyNumberFormat="1" applyFont="1" applyBorder="1" applyAlignment="1">
      <alignment horizontal="center" vertical="center" wrapText="1"/>
    </xf>
    <xf numFmtId="0" fontId="73" fillId="0" borderId="52" xfId="0" applyFont="1" applyBorder="1" applyAlignment="1">
      <alignment horizontal="center" vertical="center" wrapText="1"/>
    </xf>
    <xf numFmtId="1" fontId="86" fillId="0" borderId="31" xfId="0" applyNumberFormat="1" applyFont="1" applyBorder="1" applyAlignment="1">
      <alignment horizontal="center" textRotation="90" wrapText="1"/>
    </xf>
    <xf numFmtId="1" fontId="86" fillId="0" borderId="38" xfId="0" applyNumberFormat="1" applyFont="1" applyBorder="1" applyAlignment="1">
      <alignment horizontal="center" textRotation="90" wrapText="1"/>
    </xf>
    <xf numFmtId="1" fontId="86" fillId="0" borderId="30" xfId="0" applyNumberFormat="1" applyFont="1" applyBorder="1" applyAlignment="1">
      <alignment horizontal="center" textRotation="90" wrapText="1"/>
    </xf>
    <xf numFmtId="1" fontId="86" fillId="0" borderId="37" xfId="0" applyNumberFormat="1" applyFont="1" applyBorder="1" applyAlignment="1">
      <alignment horizontal="center" textRotation="90" wrapText="1"/>
    </xf>
    <xf numFmtId="1" fontId="86" fillId="0" borderId="47" xfId="0" applyNumberFormat="1" applyFont="1" applyBorder="1" applyAlignment="1">
      <alignment horizontal="center" textRotation="90" wrapText="1"/>
    </xf>
    <xf numFmtId="1" fontId="86" fillId="0" borderId="42" xfId="0" applyNumberFormat="1" applyFont="1" applyBorder="1" applyAlignment="1">
      <alignment horizontal="center" textRotation="90" wrapText="1"/>
    </xf>
    <xf numFmtId="0" fontId="24" fillId="0" borderId="75" xfId="0" applyFont="1" applyBorder="1" applyAlignment="1">
      <alignment horizontal="left" vertical="center" wrapText="1"/>
    </xf>
    <xf numFmtId="0" fontId="24" fillId="0" borderId="0" xfId="0" applyFont="1" applyBorder="1" applyAlignment="1">
      <alignment horizontal="left" vertical="center" wrapText="1"/>
    </xf>
    <xf numFmtId="1" fontId="24" fillId="0" borderId="55" xfId="0" applyNumberFormat="1" applyFont="1" applyBorder="1" applyAlignment="1">
      <alignment horizontal="left" vertical="center" wrapText="1"/>
    </xf>
    <xf numFmtId="1" fontId="24" fillId="0" borderId="26" xfId="0" applyNumberFormat="1" applyFont="1" applyBorder="1" applyAlignment="1">
      <alignment horizontal="left" vertical="center" wrapText="1"/>
    </xf>
    <xf numFmtId="1" fontId="24" fillId="0" borderId="22" xfId="0" applyNumberFormat="1" applyFont="1" applyBorder="1" applyAlignment="1">
      <alignment horizontal="left" vertical="center" wrapText="1"/>
    </xf>
    <xf numFmtId="1" fontId="24" fillId="0" borderId="18" xfId="0" applyNumberFormat="1" applyFont="1" applyBorder="1" applyAlignment="1">
      <alignment horizontal="left" vertical="center" wrapText="1"/>
    </xf>
    <xf numFmtId="1" fontId="24" fillId="0" borderId="15" xfId="0" applyNumberFormat="1" applyFont="1" applyBorder="1" applyAlignment="1">
      <alignment horizontal="left" vertical="center" wrapText="1"/>
    </xf>
    <xf numFmtId="1" fontId="24" fillId="0" borderId="14" xfId="0" applyNumberFormat="1" applyFont="1" applyBorder="1" applyAlignment="1">
      <alignment horizontal="left" vertical="center" wrapText="1"/>
    </xf>
    <xf numFmtId="0" fontId="73" fillId="0" borderId="63" xfId="0" applyFont="1" applyBorder="1" applyAlignment="1">
      <alignment horizontal="center" vertical="center" wrapText="1"/>
    </xf>
    <xf numFmtId="0" fontId="73" fillId="0" borderId="71"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72"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50" xfId="0" applyFont="1" applyBorder="1" applyAlignment="1">
      <alignment horizontal="center" vertical="center" wrapText="1"/>
    </xf>
    <xf numFmtId="1" fontId="86" fillId="0" borderId="84" xfId="0" applyNumberFormat="1" applyFont="1" applyBorder="1" applyAlignment="1">
      <alignment horizontal="center" textRotation="90" wrapText="1"/>
    </xf>
    <xf numFmtId="1" fontId="86" fillId="0" borderId="43" xfId="0" applyNumberFormat="1" applyFont="1" applyBorder="1" applyAlignment="1">
      <alignment horizontal="center" textRotation="90" wrapText="1"/>
    </xf>
    <xf numFmtId="1" fontId="86" fillId="0" borderId="85" xfId="0" applyNumberFormat="1" applyFont="1" applyBorder="1" applyAlignment="1">
      <alignment horizontal="center" textRotation="90" wrapText="1"/>
    </xf>
    <xf numFmtId="1" fontId="86" fillId="0" borderId="61" xfId="0" applyNumberFormat="1" applyFont="1" applyBorder="1" applyAlignment="1">
      <alignment horizontal="center" textRotation="90" wrapText="1"/>
    </xf>
    <xf numFmtId="0" fontId="73" fillId="0" borderId="49"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6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86" xfId="0" applyFont="1" applyBorder="1" applyAlignment="1">
      <alignment horizontal="center" vertical="center" wrapText="1"/>
    </xf>
    <xf numFmtId="0" fontId="73" fillId="0" borderId="62" xfId="0" applyFont="1" applyBorder="1" applyAlignment="1">
      <alignment horizontal="center" vertical="center" wrapText="1"/>
    </xf>
    <xf numFmtId="0" fontId="73" fillId="0" borderId="87" xfId="0" applyFont="1" applyBorder="1" applyAlignment="1">
      <alignment horizontal="center" vertical="center" wrapText="1"/>
    </xf>
    <xf numFmtId="0" fontId="82" fillId="0" borderId="49" xfId="0" applyFont="1" applyBorder="1" applyAlignment="1">
      <alignment horizontal="center" wrapText="1"/>
    </xf>
    <xf numFmtId="1" fontId="73" fillId="0" borderId="66" xfId="0" applyNumberFormat="1" applyFont="1" applyBorder="1" applyAlignment="1">
      <alignment horizontal="center" vertical="center" textRotation="90" wrapText="1"/>
    </xf>
    <xf numFmtId="1" fontId="73" fillId="0" borderId="60" xfId="0" applyNumberFormat="1" applyFont="1" applyBorder="1" applyAlignment="1">
      <alignment horizontal="center" vertical="center" textRotation="90" wrapText="1"/>
    </xf>
    <xf numFmtId="1" fontId="73" fillId="0" borderId="13" xfId="0" applyNumberFormat="1" applyFont="1" applyBorder="1" applyAlignment="1">
      <alignment horizontal="center" vertical="center" textRotation="90" wrapText="1"/>
    </xf>
    <xf numFmtId="1" fontId="73" fillId="0" borderId="70" xfId="0" applyNumberFormat="1" applyFont="1" applyBorder="1" applyAlignment="1">
      <alignment horizontal="center" vertical="center" wrapText="1"/>
    </xf>
    <xf numFmtId="1" fontId="73" fillId="0" borderId="48" xfId="0" applyNumberFormat="1" applyFont="1" applyBorder="1" applyAlignment="1">
      <alignment horizontal="center" vertical="center" wrapText="1"/>
    </xf>
    <xf numFmtId="1" fontId="73" fillId="0" borderId="69" xfId="0" applyNumberFormat="1" applyFont="1" applyBorder="1" applyAlignment="1">
      <alignment horizontal="center" vertical="center" wrapText="1"/>
    </xf>
    <xf numFmtId="1" fontId="73" fillId="0" borderId="31" xfId="0" applyNumberFormat="1" applyFont="1" applyBorder="1" applyAlignment="1">
      <alignment horizontal="center" textRotation="90" wrapText="1"/>
    </xf>
    <xf numFmtId="1" fontId="73" fillId="0" borderId="33" xfId="0" applyNumberFormat="1" applyFont="1" applyBorder="1" applyAlignment="1">
      <alignment horizontal="center" textRotation="90" wrapText="1"/>
    </xf>
    <xf numFmtId="1" fontId="73" fillId="0" borderId="38" xfId="0" applyNumberFormat="1" applyFont="1" applyBorder="1" applyAlignment="1">
      <alignment horizontal="center" textRotation="90" wrapText="1"/>
    </xf>
    <xf numFmtId="1" fontId="73" fillId="0" borderId="30" xfId="0" applyNumberFormat="1" applyFont="1" applyBorder="1" applyAlignment="1">
      <alignment horizontal="center" textRotation="90" wrapText="1"/>
    </xf>
    <xf numFmtId="1" fontId="73" fillId="0" borderId="37" xfId="0" applyNumberFormat="1" applyFont="1" applyBorder="1" applyAlignment="1">
      <alignment horizontal="center" textRotation="90" wrapText="1"/>
    </xf>
    <xf numFmtId="1" fontId="73" fillId="0" borderId="85" xfId="0" applyNumberFormat="1" applyFont="1" applyBorder="1" applyAlignment="1">
      <alignment horizontal="center" textRotation="90" wrapText="1"/>
    </xf>
    <xf numFmtId="1" fontId="73" fillId="0" borderId="18" xfId="0" applyNumberFormat="1" applyFont="1" applyBorder="1" applyAlignment="1">
      <alignment horizontal="center" textRotation="90" wrapText="1"/>
    </xf>
    <xf numFmtId="1" fontId="73" fillId="0" borderId="61" xfId="0" applyNumberFormat="1" applyFont="1" applyBorder="1" applyAlignment="1">
      <alignment horizontal="center" textRotation="90" wrapText="1"/>
    </xf>
    <xf numFmtId="0" fontId="73" fillId="0" borderId="66" xfId="0" applyFont="1" applyBorder="1" applyAlignment="1">
      <alignment horizontal="center" vertical="center" textRotation="90" wrapText="1"/>
    </xf>
    <xf numFmtId="0" fontId="73" fillId="0" borderId="60" xfId="0" applyFont="1" applyBorder="1" applyAlignment="1">
      <alignment horizontal="center" vertical="center" textRotation="90" wrapText="1"/>
    </xf>
    <xf numFmtId="0" fontId="73" fillId="0" borderId="13" xfId="0" applyFont="1" applyBorder="1" applyAlignment="1">
      <alignment horizontal="center" vertical="center" textRotation="90" wrapText="1"/>
    </xf>
    <xf numFmtId="0" fontId="73" fillId="0" borderId="12" xfId="0" applyFont="1" applyBorder="1" applyAlignment="1">
      <alignment horizontal="center" vertical="center" textRotation="90" wrapText="1"/>
    </xf>
    <xf numFmtId="0" fontId="73" fillId="0" borderId="11" xfId="0" applyFont="1" applyBorder="1" applyAlignment="1">
      <alignment horizontal="center" vertical="center" textRotation="90" wrapText="1"/>
    </xf>
    <xf numFmtId="0" fontId="73" fillId="0" borderId="10" xfId="0" applyFont="1" applyBorder="1" applyAlignment="1">
      <alignment horizontal="center" vertical="center" textRotation="90" wrapText="1"/>
    </xf>
    <xf numFmtId="1" fontId="73" fillId="0" borderId="88" xfId="0" applyNumberFormat="1" applyFont="1" applyBorder="1" applyAlignment="1">
      <alignment horizontal="center" textRotation="90" wrapText="1"/>
    </xf>
    <xf numFmtId="1" fontId="73" fillId="0" borderId="17" xfId="0" applyNumberFormat="1" applyFont="1" applyBorder="1" applyAlignment="1">
      <alignment horizontal="center" textRotation="90" wrapText="1"/>
    </xf>
    <xf numFmtId="1" fontId="73" fillId="0" borderId="89" xfId="0" applyNumberFormat="1" applyFont="1" applyBorder="1" applyAlignment="1">
      <alignment horizontal="center" textRotation="90" wrapText="1"/>
    </xf>
    <xf numFmtId="1" fontId="73" fillId="0" borderId="67" xfId="0" applyNumberFormat="1" applyFont="1" applyBorder="1" applyAlignment="1">
      <alignment horizontal="center" vertical="center" wrapText="1"/>
    </xf>
    <xf numFmtId="1" fontId="24" fillId="0" borderId="60" xfId="0" applyNumberFormat="1" applyFont="1" applyBorder="1" applyAlignment="1">
      <alignment horizontal="center" vertical="center" textRotation="90" wrapText="1"/>
    </xf>
    <xf numFmtId="1" fontId="24" fillId="0" borderId="13" xfId="0" applyNumberFormat="1" applyFont="1" applyBorder="1" applyAlignment="1">
      <alignment horizontal="center" vertical="center" textRotation="90" wrapText="1"/>
    </xf>
    <xf numFmtId="1" fontId="73" fillId="0" borderId="73" xfId="0" applyNumberFormat="1" applyFont="1" applyBorder="1" applyAlignment="1">
      <alignment horizontal="center" textRotation="90" wrapText="1"/>
    </xf>
    <xf numFmtId="1" fontId="73" fillId="0" borderId="64" xfId="0" applyNumberFormat="1" applyFont="1" applyBorder="1" applyAlignment="1">
      <alignment horizontal="center" textRotation="90" wrapText="1"/>
    </xf>
    <xf numFmtId="1" fontId="82" fillId="0" borderId="27" xfId="0" applyNumberFormat="1" applyFont="1" applyBorder="1" applyAlignment="1">
      <alignment horizontal="center" wrapText="1"/>
    </xf>
    <xf numFmtId="1" fontId="82" fillId="0" borderId="28" xfId="0" applyNumberFormat="1" applyFont="1" applyBorder="1" applyAlignment="1">
      <alignment horizontal="center" wrapText="1"/>
    </xf>
    <xf numFmtId="1" fontId="82" fillId="0" borderId="29" xfId="0" applyNumberFormat="1" applyFont="1" applyBorder="1" applyAlignment="1">
      <alignment horizontal="center" wrapText="1"/>
    </xf>
    <xf numFmtId="0" fontId="25" fillId="0" borderId="75" xfId="0" applyFont="1" applyBorder="1" applyAlignment="1">
      <alignment horizontal="left" vertical="center" wrapText="1"/>
    </xf>
    <xf numFmtId="0" fontId="25" fillId="0" borderId="0" xfId="0" applyFont="1" applyBorder="1" applyAlignment="1">
      <alignment horizontal="left" vertical="center" wrapText="1"/>
    </xf>
    <xf numFmtId="1" fontId="24" fillId="0" borderId="61" xfId="0" applyNumberFormat="1" applyFont="1" applyBorder="1" applyAlignment="1">
      <alignment horizontal="left" vertical="center" wrapText="1"/>
    </xf>
    <xf numFmtId="1" fontId="24" fillId="0" borderId="37" xfId="0" applyNumberFormat="1" applyFont="1" applyBorder="1" applyAlignment="1">
      <alignment horizontal="left" vertical="center" wrapText="1"/>
    </xf>
    <xf numFmtId="1" fontId="24" fillId="0" borderId="43" xfId="0" applyNumberFormat="1" applyFont="1" applyBorder="1" applyAlignment="1">
      <alignment horizontal="left" vertical="center" wrapText="1"/>
    </xf>
    <xf numFmtId="1" fontId="73" fillId="0" borderId="47" xfId="0" applyNumberFormat="1" applyFont="1" applyBorder="1" applyAlignment="1">
      <alignment horizontal="center" vertical="center" wrapText="1"/>
    </xf>
    <xf numFmtId="1" fontId="73" fillId="0" borderId="30" xfId="0" applyNumberFormat="1" applyFont="1" applyBorder="1" applyAlignment="1">
      <alignment horizontal="center" vertical="center" wrapText="1"/>
    </xf>
    <xf numFmtId="1" fontId="73" fillId="0" borderId="31" xfId="0" applyNumberFormat="1" applyFont="1" applyBorder="1" applyAlignment="1">
      <alignment horizontal="center" vertical="center" wrapText="1"/>
    </xf>
    <xf numFmtId="1" fontId="73" fillId="0" borderId="42" xfId="0" applyNumberFormat="1" applyFont="1" applyBorder="1" applyAlignment="1">
      <alignment horizontal="center" vertical="center" wrapText="1"/>
    </xf>
    <xf numFmtId="1" fontId="73" fillId="0" borderId="37" xfId="0" applyNumberFormat="1" applyFont="1" applyBorder="1" applyAlignment="1">
      <alignment horizontal="center" vertical="center" wrapText="1"/>
    </xf>
    <xf numFmtId="1" fontId="73" fillId="0" borderId="38" xfId="0" applyNumberFormat="1" applyFont="1" applyBorder="1" applyAlignment="1">
      <alignment horizontal="center" vertical="center" wrapText="1"/>
    </xf>
    <xf numFmtId="0" fontId="25" fillId="0" borderId="78" xfId="0" applyFont="1" applyBorder="1" applyAlignment="1">
      <alignment horizontal="left" vertical="center" wrapText="1"/>
    </xf>
    <xf numFmtId="0" fontId="25" fillId="0" borderId="80" xfId="0" applyFont="1" applyBorder="1" applyAlignment="1">
      <alignment horizontal="left" vertical="center" wrapText="1"/>
    </xf>
    <xf numFmtId="49" fontId="26" fillId="0" borderId="0" xfId="0" applyNumberFormat="1" applyFont="1" applyBorder="1" applyAlignment="1">
      <alignment horizontal="center" vertical="center" wrapText="1"/>
    </xf>
    <xf numFmtId="0" fontId="17" fillId="0" borderId="0" xfId="53" applyFont="1" applyBorder="1" applyAlignment="1">
      <alignment horizontal="left"/>
      <protection/>
    </xf>
    <xf numFmtId="0" fontId="59" fillId="0" borderId="0" xfId="42" applyAlignment="1">
      <alignment horizontal="left" vertical="center"/>
    </xf>
    <xf numFmtId="0" fontId="72" fillId="0" borderId="60" xfId="0" applyFont="1" applyBorder="1" applyAlignment="1">
      <alignment horizontal="justify" vertical="center" wrapText="1"/>
    </xf>
    <xf numFmtId="0" fontId="72" fillId="0" borderId="13" xfId="0" applyFont="1" applyBorder="1" applyAlignment="1">
      <alignment horizontal="justify" vertical="center" wrapText="1"/>
    </xf>
    <xf numFmtId="1" fontId="72" fillId="0" borderId="20" xfId="0" applyNumberFormat="1" applyFont="1" applyBorder="1" applyAlignment="1">
      <alignment horizontal="justify" vertical="center" wrapText="1"/>
    </xf>
    <xf numFmtId="1" fontId="72" fillId="0" borderId="50" xfId="0" applyNumberFormat="1" applyFont="1" applyBorder="1" applyAlignment="1">
      <alignment horizontal="justify" vertical="center" wrapText="1"/>
    </xf>
    <xf numFmtId="1" fontId="72" fillId="0" borderId="60" xfId="0" applyNumberFormat="1" applyFont="1" applyBorder="1" applyAlignment="1">
      <alignment horizontal="justify" vertical="center" wrapText="1"/>
    </xf>
    <xf numFmtId="1" fontId="72" fillId="0" borderId="13" xfId="0" applyNumberFormat="1" applyFont="1" applyBorder="1" applyAlignment="1">
      <alignment horizontal="justify" vertical="center" wrapText="1"/>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87" fillId="0" borderId="0" xfId="0" applyFont="1" applyAlignment="1">
      <alignment horizontal="left" vertical="center"/>
    </xf>
    <xf numFmtId="1" fontId="73" fillId="0" borderId="78" xfId="0" applyNumberFormat="1" applyFont="1" applyBorder="1" applyAlignment="1">
      <alignment horizontal="justify" vertical="center" wrapText="1"/>
    </xf>
    <xf numFmtId="1" fontId="73" fillId="0" borderId="10" xfId="0" applyNumberFormat="1" applyFont="1" applyBorder="1" applyAlignment="1">
      <alignment horizontal="justify" vertical="center" wrapText="1"/>
    </xf>
    <xf numFmtId="1" fontId="72" fillId="0" borderId="75" xfId="0" applyNumberFormat="1" applyFont="1" applyBorder="1" applyAlignment="1">
      <alignment horizontal="justify" vertical="center" wrapText="1"/>
    </xf>
    <xf numFmtId="1" fontId="72" fillId="0" borderId="11" xfId="0" applyNumberFormat="1" applyFont="1" applyBorder="1" applyAlignment="1">
      <alignment horizontal="justify" vertical="center" wrapText="1"/>
    </xf>
    <xf numFmtId="1" fontId="72" fillId="0" borderId="78" xfId="0" applyNumberFormat="1" applyFont="1" applyBorder="1" applyAlignment="1">
      <alignment horizontal="justify" vertical="center" wrapText="1"/>
    </xf>
    <xf numFmtId="1" fontId="72" fillId="0" borderId="10" xfId="0" applyNumberFormat="1" applyFont="1" applyBorder="1" applyAlignment="1">
      <alignment horizontal="justify" vertical="center" wrapText="1"/>
    </xf>
    <xf numFmtId="1" fontId="72" fillId="0" borderId="76" xfId="0" applyNumberFormat="1" applyFont="1" applyBorder="1" applyAlignment="1">
      <alignment horizontal="justify" vertical="center" wrapText="1"/>
    </xf>
    <xf numFmtId="1" fontId="72" fillId="0" borderId="12" xfId="0" applyNumberFormat="1" applyFont="1" applyBorder="1" applyAlignment="1">
      <alignment horizontal="justify" vertical="center" wrapText="1"/>
    </xf>
    <xf numFmtId="0" fontId="72" fillId="0" borderId="75"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11" xfId="0" applyFont="1" applyBorder="1" applyAlignment="1">
      <alignment horizontal="justify" vertical="center" wrapText="1"/>
    </xf>
    <xf numFmtId="0" fontId="88" fillId="0" borderId="15" xfId="42" applyFont="1" applyBorder="1" applyAlignment="1">
      <alignment horizontal="justify" vertical="center" textRotation="90" wrapText="1"/>
    </xf>
    <xf numFmtId="0" fontId="72" fillId="0" borderId="15" xfId="0" applyFont="1" applyBorder="1" applyAlignment="1">
      <alignment horizontal="justify" vertical="center" textRotation="90" wrapText="1"/>
    </xf>
    <xf numFmtId="0" fontId="59" fillId="0" borderId="75" xfId="42" applyBorder="1" applyAlignment="1">
      <alignment horizontal="justify" vertical="center" wrapText="1"/>
    </xf>
    <xf numFmtId="0" fontId="59" fillId="0" borderId="0" xfId="42" applyBorder="1" applyAlignment="1">
      <alignment horizontal="justify" vertical="center" wrapText="1"/>
    </xf>
    <xf numFmtId="0" fontId="59" fillId="0" borderId="11" xfId="42" applyBorder="1" applyAlignment="1">
      <alignment horizontal="justify" vertical="center" wrapText="1"/>
    </xf>
    <xf numFmtId="0" fontId="73" fillId="0" borderId="75" xfId="0" applyFont="1" applyBorder="1" applyAlignment="1">
      <alignment horizontal="justify" vertical="center" wrapText="1"/>
    </xf>
    <xf numFmtId="0" fontId="73" fillId="0" borderId="0" xfId="0" applyFont="1" applyBorder="1" applyAlignment="1">
      <alignment horizontal="justify" vertical="center" wrapText="1"/>
    </xf>
    <xf numFmtId="0" fontId="73" fillId="0" borderId="11" xfId="0" applyFont="1" applyBorder="1" applyAlignment="1">
      <alignment horizontal="justify" vertical="center" wrapText="1"/>
    </xf>
    <xf numFmtId="0" fontId="72" fillId="0" borderId="15" xfId="0" applyFont="1" applyBorder="1" applyAlignment="1">
      <alignment horizontal="justify" vertical="center" wrapText="1"/>
    </xf>
    <xf numFmtId="1" fontId="72" fillId="0" borderId="15" xfId="0" applyNumberFormat="1" applyFont="1" applyBorder="1" applyAlignment="1">
      <alignment horizontal="center" vertical="center" wrapText="1"/>
    </xf>
    <xf numFmtId="1" fontId="73" fillId="0" borderId="15" xfId="0" applyNumberFormat="1" applyFont="1" applyBorder="1" applyAlignment="1">
      <alignment horizontal="justify" vertical="center" textRotation="90" wrapText="1"/>
    </xf>
    <xf numFmtId="0" fontId="73" fillId="0" borderId="15" xfId="0" applyFont="1" applyBorder="1" applyAlignment="1">
      <alignment horizontal="justify" vertical="center" textRotation="90" wrapText="1"/>
    </xf>
    <xf numFmtId="1" fontId="88" fillId="0" borderId="15" xfId="42" applyNumberFormat="1" applyFont="1" applyBorder="1" applyAlignment="1">
      <alignment horizontal="justify" vertical="center" wrapText="1"/>
    </xf>
    <xf numFmtId="0" fontId="88" fillId="0" borderId="15" xfId="42" applyFont="1" applyBorder="1" applyAlignment="1">
      <alignment horizontal="justify" vertical="center" wrapText="1"/>
    </xf>
    <xf numFmtId="0" fontId="12" fillId="0" borderId="78" xfId="0" applyFont="1" applyBorder="1" applyAlignment="1">
      <alignment horizontal="justify" vertical="center" wrapText="1"/>
    </xf>
    <xf numFmtId="0" fontId="12" fillId="0" borderId="80" xfId="0" applyFont="1" applyBorder="1" applyAlignment="1">
      <alignment horizontal="justify" vertical="center" wrapText="1"/>
    </xf>
    <xf numFmtId="0" fontId="12" fillId="0" borderId="10" xfId="0" applyFont="1" applyBorder="1" applyAlignment="1">
      <alignment horizontal="justify" vertical="center" wrapText="1"/>
    </xf>
    <xf numFmtId="0" fontId="9" fillId="0" borderId="66" xfId="0" applyFont="1" applyBorder="1" applyAlignment="1">
      <alignment horizontal="justify" vertical="center" textRotation="90" wrapText="1"/>
    </xf>
    <xf numFmtId="0" fontId="9" fillId="0" borderId="60" xfId="0" applyFont="1" applyBorder="1" applyAlignment="1">
      <alignment horizontal="justify" vertical="center" textRotation="90" wrapText="1"/>
    </xf>
    <xf numFmtId="0" fontId="9" fillId="0" borderId="13" xfId="0" applyFont="1" applyBorder="1" applyAlignment="1">
      <alignment horizontal="justify" vertical="center" textRotation="90" wrapText="1"/>
    </xf>
    <xf numFmtId="0" fontId="12" fillId="0" borderId="66" xfId="0" applyFont="1" applyBorder="1" applyAlignment="1">
      <alignment horizontal="justify" vertical="center" wrapText="1"/>
    </xf>
    <xf numFmtId="0" fontId="12" fillId="0" borderId="13" xfId="0" applyFont="1" applyBorder="1" applyAlignment="1">
      <alignment horizontal="justify" vertical="center" wrapText="1"/>
    </xf>
    <xf numFmtId="0" fontId="89" fillId="0" borderId="0" xfId="0" applyFont="1" applyAlignment="1">
      <alignment horizontal="left" vertical="center" wrapText="1"/>
    </xf>
    <xf numFmtId="0" fontId="12" fillId="0" borderId="7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1" xfId="0" applyFont="1" applyBorder="1" applyAlignment="1">
      <alignment horizontal="justify" vertical="center" wrapText="1"/>
    </xf>
    <xf numFmtId="0" fontId="9" fillId="0" borderId="75"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66" xfId="0" applyFont="1" applyBorder="1" applyAlignment="1">
      <alignment horizontal="justify" vertical="center" wrapText="1"/>
    </xf>
    <xf numFmtId="0" fontId="9" fillId="0" borderId="60" xfId="0" applyFont="1" applyBorder="1" applyAlignment="1">
      <alignment horizontal="justify" vertical="center" wrapText="1"/>
    </xf>
    <xf numFmtId="0" fontId="9" fillId="0" borderId="13" xfId="0" applyFont="1" applyBorder="1" applyAlignment="1">
      <alignment horizontal="justify" vertical="center" wrapText="1"/>
    </xf>
    <xf numFmtId="0" fontId="12" fillId="0" borderId="76"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12" xfId="0" applyFont="1" applyBorder="1" applyAlignment="1">
      <alignment horizontal="justify" vertical="center" wrapText="1"/>
    </xf>
    <xf numFmtId="0" fontId="59" fillId="0" borderId="0" xfId="42" applyAlignment="1">
      <alignment horizontal="left" vertical="center" wrapText="1"/>
    </xf>
    <xf numFmtId="0" fontId="9" fillId="0" borderId="20" xfId="0" applyFont="1" applyBorder="1" applyAlignment="1">
      <alignment horizontal="center" vertical="center" wrapText="1"/>
    </xf>
    <xf numFmtId="0" fontId="9" fillId="0" borderId="50" xfId="0" applyFont="1" applyBorder="1" applyAlignment="1">
      <alignment horizontal="center" vertical="center" wrapText="1"/>
    </xf>
    <xf numFmtId="0" fontId="59" fillId="0" borderId="76" xfId="42" applyBorder="1" applyAlignment="1">
      <alignment horizontal="justify" vertical="center" wrapText="1"/>
    </xf>
    <xf numFmtId="0" fontId="59" fillId="0" borderId="12" xfId="42" applyBorder="1" applyAlignment="1">
      <alignment horizontal="justify" vertical="center" wrapText="1"/>
    </xf>
    <xf numFmtId="0" fontId="59" fillId="0" borderId="78" xfId="42" applyBorder="1" applyAlignment="1">
      <alignment horizontal="justify" vertical="center" wrapText="1"/>
    </xf>
    <xf numFmtId="0" fontId="59" fillId="0" borderId="10" xfId="42" applyBorder="1" applyAlignment="1">
      <alignment horizontal="justify" vertical="center" wrapText="1"/>
    </xf>
    <xf numFmtId="0" fontId="73" fillId="0" borderId="76" xfId="0" applyFont="1" applyBorder="1" applyAlignment="1">
      <alignment horizontal="justify" vertical="center" wrapText="1"/>
    </xf>
    <xf numFmtId="0" fontId="73" fillId="0" borderId="49" xfId="0" applyFont="1" applyBorder="1" applyAlignment="1">
      <alignment horizontal="justify" vertical="center" wrapText="1"/>
    </xf>
    <xf numFmtId="0" fontId="73" fillId="0" borderId="12" xfId="0" applyFont="1" applyBorder="1" applyAlignment="1">
      <alignment horizontal="justify" vertical="center" wrapText="1"/>
    </xf>
    <xf numFmtId="0" fontId="80" fillId="0" borderId="78" xfId="0" applyFont="1" applyBorder="1" applyAlignment="1">
      <alignment horizontal="justify" vertical="center" wrapText="1"/>
    </xf>
    <xf numFmtId="0" fontId="80" fillId="0" borderId="80" xfId="0" applyFont="1" applyBorder="1" applyAlignment="1">
      <alignment horizontal="justify" vertical="center" wrapText="1"/>
    </xf>
    <xf numFmtId="0" fontId="80" fillId="0" borderId="10" xfId="0" applyFont="1" applyBorder="1" applyAlignment="1">
      <alignment horizontal="justify" vertical="center" wrapText="1"/>
    </xf>
    <xf numFmtId="0" fontId="17" fillId="0" borderId="66" xfId="0" applyFont="1" applyBorder="1" applyAlignment="1">
      <alignment horizontal="justify" vertical="center" wrapText="1"/>
    </xf>
    <xf numFmtId="0" fontId="17" fillId="0" borderId="13" xfId="0" applyFont="1" applyBorder="1" applyAlignment="1">
      <alignment horizontal="justify" vertical="center" wrapText="1"/>
    </xf>
    <xf numFmtId="0" fontId="73" fillId="0" borderId="66" xfId="0" applyFont="1" applyBorder="1" applyAlignment="1">
      <alignment vertical="center" textRotation="90" wrapText="1"/>
    </xf>
    <xf numFmtId="0" fontId="73" fillId="0" borderId="60" xfId="0" applyFont="1" applyBorder="1" applyAlignment="1">
      <alignment vertical="center" textRotation="90" wrapText="1"/>
    </xf>
    <xf numFmtId="0" fontId="73" fillId="0" borderId="13" xfId="0" applyFont="1" applyBorder="1" applyAlignment="1">
      <alignment vertical="center" textRotation="90" wrapText="1"/>
    </xf>
    <xf numFmtId="0" fontId="59" fillId="0" borderId="66" xfId="42" applyBorder="1" applyAlignment="1">
      <alignment horizontal="justify" vertical="center" textRotation="90" wrapText="1"/>
    </xf>
    <xf numFmtId="0" fontId="59" fillId="0" borderId="60" xfId="42" applyBorder="1" applyAlignment="1">
      <alignment horizontal="justify" vertical="center" textRotation="90" wrapText="1"/>
    </xf>
    <xf numFmtId="0" fontId="59" fillId="0" borderId="13" xfId="42" applyBorder="1" applyAlignment="1">
      <alignment horizontal="justify" vertical="center" textRotation="90" wrapText="1"/>
    </xf>
    <xf numFmtId="0" fontId="9" fillId="0" borderId="21" xfId="0" applyFont="1" applyBorder="1" applyAlignment="1">
      <alignment horizontal="center" vertical="center" wrapText="1"/>
    </xf>
    <xf numFmtId="0" fontId="10" fillId="0" borderId="66" xfId="0" applyFont="1" applyBorder="1" applyAlignment="1">
      <alignment horizontal="justify" vertical="center" wrapText="1"/>
    </xf>
    <xf numFmtId="0" fontId="10" fillId="0" borderId="60" xfId="0" applyFont="1" applyBorder="1" applyAlignment="1">
      <alignment horizontal="justify" vertical="center" wrapText="1"/>
    </xf>
    <xf numFmtId="0" fontId="10" fillId="0" borderId="13"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50" xfId="0" applyFont="1" applyBorder="1" applyAlignment="1">
      <alignment horizontal="justify" vertical="center" wrapText="1"/>
    </xf>
    <xf numFmtId="0" fontId="14" fillId="0" borderId="66" xfId="0" applyFont="1" applyBorder="1" applyAlignment="1">
      <alignment horizontal="justify" vertical="center" textRotation="90" wrapText="1"/>
    </xf>
    <xf numFmtId="0" fontId="14" fillId="0" borderId="60" xfId="0" applyFont="1" applyBorder="1" applyAlignment="1">
      <alignment horizontal="justify" vertical="center" textRotation="90" wrapText="1"/>
    </xf>
    <xf numFmtId="0" fontId="14" fillId="0" borderId="13" xfId="0" applyFont="1" applyBorder="1" applyAlignment="1">
      <alignment horizontal="justify" vertical="center" textRotation="90" wrapText="1"/>
    </xf>
    <xf numFmtId="0" fontId="9" fillId="0" borderId="20" xfId="0" applyFont="1" applyBorder="1" applyAlignment="1">
      <alignment vertical="center" wrapText="1"/>
    </xf>
    <xf numFmtId="0" fontId="9" fillId="0" borderId="50" xfId="0" applyFont="1" applyBorder="1" applyAlignment="1">
      <alignment vertical="center" wrapText="1"/>
    </xf>
    <xf numFmtId="0" fontId="73" fillId="0" borderId="78" xfId="0" applyFont="1" applyBorder="1" applyAlignment="1">
      <alignment horizontal="center" vertical="center" wrapText="1"/>
    </xf>
    <xf numFmtId="0" fontId="73" fillId="0" borderId="8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0" xfId="0" applyFont="1" applyBorder="1" applyAlignment="1">
      <alignment vertical="center" wrapText="1"/>
    </xf>
    <xf numFmtId="0" fontId="73" fillId="0" borderId="21" xfId="0" applyFont="1" applyBorder="1" applyAlignment="1">
      <alignment vertical="center" wrapText="1"/>
    </xf>
    <xf numFmtId="0" fontId="73" fillId="0" borderId="50" xfId="0" applyFont="1" applyBorder="1" applyAlignment="1">
      <alignment vertical="center" wrapText="1"/>
    </xf>
    <xf numFmtId="0" fontId="72" fillId="0" borderId="20" xfId="0" applyFont="1" applyBorder="1" applyAlignment="1">
      <alignment horizontal="justify" vertical="center" wrapText="1"/>
    </xf>
    <xf numFmtId="0" fontId="72" fillId="0" borderId="50" xfId="0" applyFont="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ftnref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3"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84"/>
  <sheetViews>
    <sheetView zoomScalePageLayoutView="0" workbookViewId="0" topLeftCell="A4">
      <pane ySplit="2" topLeftCell="A6" activePane="bottomLeft" state="frozen"/>
      <selection pane="topLeft" activeCell="A4" sqref="A4"/>
      <selection pane="bottomLeft" activeCell="A1" sqref="A1:IV16384"/>
    </sheetView>
  </sheetViews>
  <sheetFormatPr defaultColWidth="9.140625" defaultRowHeight="15"/>
  <cols>
    <col min="1" max="1" width="10.7109375" style="20" customWidth="1"/>
    <col min="2" max="2" width="37.28125" style="20" customWidth="1"/>
    <col min="3" max="3" width="11.7109375" style="20" customWidth="1"/>
    <col min="4" max="4" width="12.00390625" style="20" customWidth="1"/>
    <col min="5" max="5" width="9.140625" style="182" customWidth="1"/>
    <col min="6" max="6" width="7.7109375" style="182" customWidth="1"/>
    <col min="7" max="10" width="9.140625" style="182" customWidth="1"/>
    <col min="11" max="11" width="10.7109375" style="182" customWidth="1"/>
    <col min="12" max="13" width="9.140625" style="182" customWidth="1"/>
    <col min="14" max="16384" width="9.140625" style="20" customWidth="1"/>
  </cols>
  <sheetData>
    <row r="1" spans="1:21" ht="45" customHeight="1">
      <c r="A1" s="392" t="s">
        <v>0</v>
      </c>
      <c r="B1" s="395" t="s">
        <v>1</v>
      </c>
      <c r="C1" s="396" t="s">
        <v>2</v>
      </c>
      <c r="D1" s="396"/>
      <c r="E1" s="397" t="s">
        <v>3</v>
      </c>
      <c r="F1" s="398" t="s">
        <v>4</v>
      </c>
      <c r="G1" s="398"/>
      <c r="H1" s="398"/>
      <c r="I1" s="398"/>
      <c r="J1" s="398"/>
      <c r="K1" s="398"/>
      <c r="L1" s="398"/>
      <c r="M1" s="398"/>
      <c r="N1" s="395" t="s">
        <v>107</v>
      </c>
      <c r="O1" s="395"/>
      <c r="P1" s="395"/>
      <c r="Q1" s="395"/>
      <c r="R1" s="395"/>
      <c r="S1" s="395"/>
      <c r="T1" s="395"/>
      <c r="U1" s="395"/>
    </row>
    <row r="2" spans="1:21" ht="15" customHeight="1">
      <c r="A2" s="393"/>
      <c r="B2" s="395"/>
      <c r="C2" s="418" t="s">
        <v>5</v>
      </c>
      <c r="D2" s="418" t="s">
        <v>6</v>
      </c>
      <c r="E2" s="397"/>
      <c r="F2" s="416" t="s">
        <v>7</v>
      </c>
      <c r="G2" s="417" t="s">
        <v>8</v>
      </c>
      <c r="H2" s="417"/>
      <c r="I2" s="417"/>
      <c r="J2" s="417"/>
      <c r="K2" s="417"/>
      <c r="L2" s="417"/>
      <c r="M2" s="417"/>
      <c r="N2" s="410" t="s">
        <v>9</v>
      </c>
      <c r="O2" s="410"/>
      <c r="P2" s="410" t="s">
        <v>10</v>
      </c>
      <c r="Q2" s="410"/>
      <c r="R2" s="410" t="s">
        <v>11</v>
      </c>
      <c r="S2" s="410"/>
      <c r="T2" s="410" t="s">
        <v>12</v>
      </c>
      <c r="U2" s="410"/>
    </row>
    <row r="3" spans="1:21" ht="15" customHeight="1">
      <c r="A3" s="393"/>
      <c r="B3" s="395"/>
      <c r="C3" s="419"/>
      <c r="D3" s="419"/>
      <c r="E3" s="397"/>
      <c r="F3" s="416"/>
      <c r="G3" s="398" t="s">
        <v>14</v>
      </c>
      <c r="H3" s="398"/>
      <c r="I3" s="398"/>
      <c r="J3" s="398"/>
      <c r="K3" s="397" t="s">
        <v>15</v>
      </c>
      <c r="L3" s="397" t="s">
        <v>16</v>
      </c>
      <c r="M3" s="397" t="s">
        <v>17</v>
      </c>
      <c r="N3" s="391" t="s">
        <v>283</v>
      </c>
      <c r="O3" s="391" t="s">
        <v>281</v>
      </c>
      <c r="P3" s="391" t="s">
        <v>282</v>
      </c>
      <c r="Q3" s="391" t="s">
        <v>286</v>
      </c>
      <c r="R3" s="391" t="s">
        <v>284</v>
      </c>
      <c r="S3" s="391" t="s">
        <v>287</v>
      </c>
      <c r="T3" s="391" t="s">
        <v>285</v>
      </c>
      <c r="U3" s="391" t="s">
        <v>288</v>
      </c>
    </row>
    <row r="4" spans="1:21" s="183" customFormat="1" ht="149.25" customHeight="1">
      <c r="A4" s="393"/>
      <c r="B4" s="395"/>
      <c r="C4" s="419"/>
      <c r="D4" s="419"/>
      <c r="E4" s="397"/>
      <c r="F4" s="416"/>
      <c r="G4" s="397" t="s">
        <v>28</v>
      </c>
      <c r="H4" s="411" t="s">
        <v>289</v>
      </c>
      <c r="I4" s="411"/>
      <c r="J4" s="411"/>
      <c r="K4" s="397"/>
      <c r="L4" s="397"/>
      <c r="M4" s="397"/>
      <c r="N4" s="391"/>
      <c r="O4" s="391"/>
      <c r="P4" s="391"/>
      <c r="Q4" s="391"/>
      <c r="R4" s="391"/>
      <c r="S4" s="391"/>
      <c r="T4" s="391"/>
      <c r="U4" s="391"/>
    </row>
    <row r="5" spans="1:21" s="183" customFormat="1" ht="81" customHeight="1">
      <c r="A5" s="394"/>
      <c r="B5" s="395"/>
      <c r="C5" s="420"/>
      <c r="D5" s="420"/>
      <c r="E5" s="397"/>
      <c r="F5" s="416"/>
      <c r="G5" s="397"/>
      <c r="H5" s="184" t="s">
        <v>30</v>
      </c>
      <c r="I5" s="184" t="s">
        <v>31</v>
      </c>
      <c r="J5" s="184" t="s">
        <v>32</v>
      </c>
      <c r="K5" s="397"/>
      <c r="L5" s="397"/>
      <c r="M5" s="397"/>
      <c r="N5" s="391"/>
      <c r="O5" s="391"/>
      <c r="P5" s="391"/>
      <c r="Q5" s="391"/>
      <c r="R5" s="391"/>
      <c r="S5" s="391"/>
      <c r="T5" s="391"/>
      <c r="U5" s="391"/>
    </row>
    <row r="6" spans="1:21" ht="15.75" thickBot="1">
      <c r="A6" s="50">
        <v>1</v>
      </c>
      <c r="B6" s="50">
        <v>2</v>
      </c>
      <c r="C6" s="50">
        <v>3</v>
      </c>
      <c r="D6" s="50">
        <v>4</v>
      </c>
      <c r="E6" s="76">
        <v>5</v>
      </c>
      <c r="F6" s="76">
        <v>6</v>
      </c>
      <c r="G6" s="76">
        <v>7</v>
      </c>
      <c r="H6" s="76">
        <v>8</v>
      </c>
      <c r="I6" s="76">
        <v>9</v>
      </c>
      <c r="J6" s="76">
        <v>10</v>
      </c>
      <c r="K6" s="76">
        <v>11</v>
      </c>
      <c r="L6" s="76">
        <v>12</v>
      </c>
      <c r="M6" s="76">
        <v>13</v>
      </c>
      <c r="N6" s="50">
        <v>14</v>
      </c>
      <c r="O6" s="50">
        <v>15</v>
      </c>
      <c r="P6" s="50">
        <v>16</v>
      </c>
      <c r="Q6" s="50">
        <v>17</v>
      </c>
      <c r="R6" s="50">
        <v>18</v>
      </c>
      <c r="S6" s="50">
        <v>19</v>
      </c>
      <c r="T6" s="50">
        <v>20</v>
      </c>
      <c r="U6" s="50">
        <v>21</v>
      </c>
    </row>
    <row r="7" spans="1:21" s="157" customFormat="1" ht="20.25" customHeight="1" thickBot="1">
      <c r="A7" s="155" t="s">
        <v>240</v>
      </c>
      <c r="B7" s="156" t="s">
        <v>34</v>
      </c>
      <c r="C7" s="121"/>
      <c r="D7" s="121"/>
      <c r="E7" s="122">
        <f>E8+E21</f>
        <v>1476</v>
      </c>
      <c r="F7" s="122">
        <f aca="true" t="shared" si="0" ref="F7:M7">F8+F21</f>
        <v>0</v>
      </c>
      <c r="G7" s="122">
        <f t="shared" si="0"/>
        <v>1404</v>
      </c>
      <c r="H7" s="122">
        <f t="shared" si="0"/>
        <v>1304</v>
      </c>
      <c r="I7" s="122">
        <f t="shared" si="0"/>
        <v>0</v>
      </c>
      <c r="J7" s="122">
        <f t="shared" si="0"/>
        <v>0</v>
      </c>
      <c r="K7" s="122">
        <f t="shared" si="0"/>
        <v>0</v>
      </c>
      <c r="L7" s="122">
        <f t="shared" si="0"/>
        <v>100</v>
      </c>
      <c r="M7" s="122">
        <f t="shared" si="0"/>
        <v>72</v>
      </c>
      <c r="N7" s="122">
        <f aca="true" t="shared" si="1" ref="N7:U7">N8+N21</f>
        <v>612</v>
      </c>
      <c r="O7" s="122">
        <f t="shared" si="1"/>
        <v>792</v>
      </c>
      <c r="P7" s="122">
        <f t="shared" si="1"/>
        <v>0</v>
      </c>
      <c r="Q7" s="122">
        <f t="shared" si="1"/>
        <v>0</v>
      </c>
      <c r="R7" s="122">
        <f t="shared" si="1"/>
        <v>0</v>
      </c>
      <c r="S7" s="122">
        <f t="shared" si="1"/>
        <v>0</v>
      </c>
      <c r="T7" s="122">
        <f t="shared" si="1"/>
        <v>0</v>
      </c>
      <c r="U7" s="122">
        <f t="shared" si="1"/>
        <v>0</v>
      </c>
    </row>
    <row r="8" spans="1:21" ht="25.5">
      <c r="A8" s="158" t="s">
        <v>241</v>
      </c>
      <c r="B8" s="118" t="s">
        <v>242</v>
      </c>
      <c r="C8" s="62"/>
      <c r="D8" s="62"/>
      <c r="E8" s="63">
        <f>SUM(E9:E20)</f>
        <v>987</v>
      </c>
      <c r="F8" s="63">
        <f aca="true" t="shared" si="2" ref="F8:M8">SUM(F9:F20)</f>
        <v>0</v>
      </c>
      <c r="G8" s="63">
        <f t="shared" si="2"/>
        <v>949</v>
      </c>
      <c r="H8" s="63">
        <f>SUM(H9:H20)</f>
        <v>884</v>
      </c>
      <c r="I8" s="63">
        <f t="shared" si="2"/>
        <v>0</v>
      </c>
      <c r="J8" s="63">
        <f t="shared" si="2"/>
        <v>0</v>
      </c>
      <c r="K8" s="63">
        <f t="shared" si="2"/>
        <v>0</v>
      </c>
      <c r="L8" s="63">
        <f t="shared" si="2"/>
        <v>65</v>
      </c>
      <c r="M8" s="63">
        <f t="shared" si="2"/>
        <v>38</v>
      </c>
      <c r="N8" s="63">
        <f aca="true" t="shared" si="3" ref="N8:U8">SUM(N9:N20)</f>
        <v>398</v>
      </c>
      <c r="O8" s="63">
        <f t="shared" si="3"/>
        <v>551</v>
      </c>
      <c r="P8" s="63">
        <f t="shared" si="3"/>
        <v>0</v>
      </c>
      <c r="Q8" s="63">
        <f t="shared" si="3"/>
        <v>0</v>
      </c>
      <c r="R8" s="63">
        <f t="shared" si="3"/>
        <v>0</v>
      </c>
      <c r="S8" s="63">
        <f t="shared" si="3"/>
        <v>0</v>
      </c>
      <c r="T8" s="63">
        <f t="shared" si="3"/>
        <v>0</v>
      </c>
      <c r="U8" s="63">
        <f t="shared" si="3"/>
        <v>0</v>
      </c>
    </row>
    <row r="9" spans="1:21" ht="15">
      <c r="A9" s="412" t="s">
        <v>243</v>
      </c>
      <c r="B9" s="46" t="s">
        <v>244</v>
      </c>
      <c r="C9" s="40"/>
      <c r="D9" s="40"/>
      <c r="E9" s="31">
        <f>G9+M9</f>
        <v>94</v>
      </c>
      <c r="F9" s="31">
        <v>0</v>
      </c>
      <c r="G9" s="31">
        <f>N9+O9</f>
        <v>78</v>
      </c>
      <c r="H9" s="31">
        <f>G9-L9</f>
        <v>68</v>
      </c>
      <c r="I9" s="31"/>
      <c r="J9" s="31"/>
      <c r="K9" s="31"/>
      <c r="L9" s="31">
        <v>10</v>
      </c>
      <c r="M9" s="31">
        <v>16</v>
      </c>
      <c r="N9" s="39">
        <v>40</v>
      </c>
      <c r="O9" s="39">
        <v>38</v>
      </c>
      <c r="P9" s="39"/>
      <c r="Q9" s="39"/>
      <c r="R9" s="39"/>
      <c r="S9" s="39"/>
      <c r="T9" s="39"/>
      <c r="U9" s="39"/>
    </row>
    <row r="10" spans="1:21" ht="15">
      <c r="A10" s="413"/>
      <c r="B10" s="46" t="s">
        <v>245</v>
      </c>
      <c r="C10" s="40"/>
      <c r="D10" s="40"/>
      <c r="E10" s="31">
        <f aca="true" t="shared" si="4" ref="E10:E20">G10+M10</f>
        <v>119</v>
      </c>
      <c r="F10" s="31">
        <v>0</v>
      </c>
      <c r="G10" s="31">
        <f aca="true" t="shared" si="5" ref="G10:G20">N10+O10</f>
        <v>117</v>
      </c>
      <c r="H10" s="31">
        <f aca="true" t="shared" si="6" ref="H10:H20">G10-L10</f>
        <v>112</v>
      </c>
      <c r="I10" s="31"/>
      <c r="J10" s="31"/>
      <c r="K10" s="31"/>
      <c r="L10" s="31">
        <v>5</v>
      </c>
      <c r="M10" s="31">
        <v>2</v>
      </c>
      <c r="N10" s="39">
        <v>62</v>
      </c>
      <c r="O10" s="39">
        <v>55</v>
      </c>
      <c r="P10" s="39"/>
      <c r="Q10" s="39"/>
      <c r="R10" s="39"/>
      <c r="S10" s="39"/>
      <c r="T10" s="39"/>
      <c r="U10" s="39"/>
    </row>
    <row r="11" spans="1:21" ht="15">
      <c r="A11" s="159" t="s">
        <v>246</v>
      </c>
      <c r="B11" s="21" t="s">
        <v>247</v>
      </c>
      <c r="C11" s="40"/>
      <c r="D11" s="40"/>
      <c r="E11" s="31">
        <f t="shared" si="4"/>
        <v>119</v>
      </c>
      <c r="F11" s="31">
        <v>0</v>
      </c>
      <c r="G11" s="31">
        <f t="shared" si="5"/>
        <v>117</v>
      </c>
      <c r="H11" s="31">
        <f t="shared" si="6"/>
        <v>112</v>
      </c>
      <c r="I11" s="31"/>
      <c r="J11" s="31"/>
      <c r="K11" s="31"/>
      <c r="L11" s="31">
        <v>5</v>
      </c>
      <c r="M11" s="31">
        <v>2</v>
      </c>
      <c r="N11" s="39">
        <v>68</v>
      </c>
      <c r="O11" s="39">
        <v>49</v>
      </c>
      <c r="P11" s="39"/>
      <c r="Q11" s="39"/>
      <c r="R11" s="39"/>
      <c r="S11" s="39"/>
      <c r="T11" s="39"/>
      <c r="U11" s="39"/>
    </row>
    <row r="12" spans="1:21" ht="15">
      <c r="A12" s="159" t="s">
        <v>248</v>
      </c>
      <c r="B12" s="21" t="s">
        <v>182</v>
      </c>
      <c r="C12" s="40"/>
      <c r="D12" s="40"/>
      <c r="E12" s="31">
        <f t="shared" si="4"/>
        <v>119</v>
      </c>
      <c r="F12" s="31">
        <v>0</v>
      </c>
      <c r="G12" s="31">
        <f t="shared" si="5"/>
        <v>117</v>
      </c>
      <c r="H12" s="31">
        <f t="shared" si="6"/>
        <v>112</v>
      </c>
      <c r="I12" s="31"/>
      <c r="J12" s="31"/>
      <c r="K12" s="31"/>
      <c r="L12" s="31">
        <v>5</v>
      </c>
      <c r="M12" s="31">
        <v>2</v>
      </c>
      <c r="N12" s="39">
        <v>51</v>
      </c>
      <c r="O12" s="39">
        <v>66</v>
      </c>
      <c r="P12" s="39"/>
      <c r="Q12" s="39"/>
      <c r="R12" s="39"/>
      <c r="S12" s="39"/>
      <c r="T12" s="39"/>
      <c r="U12" s="39"/>
    </row>
    <row r="13" spans="1:21" ht="15">
      <c r="A13" s="159" t="s">
        <v>249</v>
      </c>
      <c r="B13" s="21" t="s">
        <v>46</v>
      </c>
      <c r="C13" s="40"/>
      <c r="D13" s="40"/>
      <c r="E13" s="31">
        <f t="shared" si="4"/>
        <v>119</v>
      </c>
      <c r="F13" s="31">
        <v>0</v>
      </c>
      <c r="G13" s="31">
        <f t="shared" si="5"/>
        <v>117</v>
      </c>
      <c r="H13" s="31">
        <f t="shared" si="6"/>
        <v>117</v>
      </c>
      <c r="I13" s="31"/>
      <c r="J13" s="31"/>
      <c r="K13" s="31"/>
      <c r="L13" s="31"/>
      <c r="M13" s="31">
        <v>2</v>
      </c>
      <c r="N13" s="39">
        <v>51</v>
      </c>
      <c r="O13" s="39">
        <v>66</v>
      </c>
      <c r="P13" s="39"/>
      <c r="Q13" s="39"/>
      <c r="R13" s="39"/>
      <c r="S13" s="39"/>
      <c r="T13" s="39"/>
      <c r="U13" s="39"/>
    </row>
    <row r="14" spans="1:21" ht="15">
      <c r="A14" s="159" t="s">
        <v>250</v>
      </c>
      <c r="B14" s="21" t="s">
        <v>251</v>
      </c>
      <c r="C14" s="40"/>
      <c r="D14" s="40"/>
      <c r="E14" s="31">
        <f t="shared" si="4"/>
        <v>72</v>
      </c>
      <c r="F14" s="31">
        <v>0</v>
      </c>
      <c r="G14" s="31">
        <f t="shared" si="5"/>
        <v>70</v>
      </c>
      <c r="H14" s="31">
        <f t="shared" si="6"/>
        <v>70</v>
      </c>
      <c r="I14" s="31"/>
      <c r="J14" s="31"/>
      <c r="K14" s="31"/>
      <c r="L14" s="31"/>
      <c r="M14" s="31">
        <v>2</v>
      </c>
      <c r="N14" s="39">
        <v>34</v>
      </c>
      <c r="O14" s="39">
        <v>36</v>
      </c>
      <c r="P14" s="39"/>
      <c r="Q14" s="39"/>
      <c r="R14" s="39"/>
      <c r="S14" s="39"/>
      <c r="T14" s="39"/>
      <c r="U14" s="39"/>
    </row>
    <row r="15" spans="1:21" ht="15">
      <c r="A15" s="159" t="s">
        <v>252</v>
      </c>
      <c r="B15" s="21" t="s">
        <v>253</v>
      </c>
      <c r="C15" s="40"/>
      <c r="D15" s="40"/>
      <c r="E15" s="31">
        <f t="shared" si="4"/>
        <v>80</v>
      </c>
      <c r="F15" s="31">
        <v>0</v>
      </c>
      <c r="G15" s="31">
        <f t="shared" si="5"/>
        <v>78</v>
      </c>
      <c r="H15" s="31">
        <f t="shared" si="6"/>
        <v>73</v>
      </c>
      <c r="I15" s="31"/>
      <c r="J15" s="31"/>
      <c r="K15" s="31"/>
      <c r="L15" s="31">
        <v>5</v>
      </c>
      <c r="M15" s="31">
        <v>2</v>
      </c>
      <c r="N15" s="39">
        <v>34</v>
      </c>
      <c r="O15" s="39">
        <v>44</v>
      </c>
      <c r="P15" s="39"/>
      <c r="Q15" s="39"/>
      <c r="R15" s="39"/>
      <c r="S15" s="39"/>
      <c r="T15" s="39"/>
      <c r="U15" s="39"/>
    </row>
    <row r="16" spans="1:21" ht="25.5">
      <c r="A16" s="160" t="s">
        <v>254</v>
      </c>
      <c r="B16" s="21" t="s">
        <v>255</v>
      </c>
      <c r="C16" s="40"/>
      <c r="D16" s="40"/>
      <c r="E16" s="31">
        <f t="shared" si="4"/>
        <v>110</v>
      </c>
      <c r="F16" s="31">
        <v>0</v>
      </c>
      <c r="G16" s="31">
        <f t="shared" si="5"/>
        <v>108</v>
      </c>
      <c r="H16" s="31">
        <f t="shared" si="6"/>
        <v>98</v>
      </c>
      <c r="I16" s="31"/>
      <c r="J16" s="31"/>
      <c r="K16" s="31"/>
      <c r="L16" s="31">
        <v>10</v>
      </c>
      <c r="M16" s="31">
        <v>2</v>
      </c>
      <c r="N16" s="39">
        <v>58</v>
      </c>
      <c r="O16" s="39">
        <v>50</v>
      </c>
      <c r="P16" s="39"/>
      <c r="Q16" s="39"/>
      <c r="R16" s="39"/>
      <c r="S16" s="39"/>
      <c r="T16" s="39"/>
      <c r="U16" s="39"/>
    </row>
    <row r="17" spans="1:21" ht="15">
      <c r="A17" s="159" t="s">
        <v>256</v>
      </c>
      <c r="B17" s="161" t="s">
        <v>257</v>
      </c>
      <c r="C17" s="40"/>
      <c r="D17" s="40"/>
      <c r="E17" s="31">
        <f t="shared" si="4"/>
        <v>38</v>
      </c>
      <c r="F17" s="31">
        <v>0</v>
      </c>
      <c r="G17" s="31">
        <f t="shared" si="5"/>
        <v>36</v>
      </c>
      <c r="H17" s="31">
        <f t="shared" si="6"/>
        <v>31</v>
      </c>
      <c r="I17" s="31"/>
      <c r="J17" s="31"/>
      <c r="K17" s="31"/>
      <c r="L17" s="31">
        <v>5</v>
      </c>
      <c r="M17" s="31">
        <v>2</v>
      </c>
      <c r="N17" s="39">
        <v>0</v>
      </c>
      <c r="O17" s="39">
        <v>36</v>
      </c>
      <c r="P17" s="39"/>
      <c r="Q17" s="39"/>
      <c r="R17" s="39"/>
      <c r="S17" s="39"/>
      <c r="T17" s="39"/>
      <c r="U17" s="39"/>
    </row>
    <row r="18" spans="1:21" ht="15">
      <c r="A18" s="159" t="s">
        <v>258</v>
      </c>
      <c r="B18" s="161" t="s">
        <v>259</v>
      </c>
      <c r="C18" s="40"/>
      <c r="D18" s="40"/>
      <c r="E18" s="31">
        <f t="shared" si="4"/>
        <v>38</v>
      </c>
      <c r="F18" s="31">
        <v>0</v>
      </c>
      <c r="G18" s="31">
        <f t="shared" si="5"/>
        <v>36</v>
      </c>
      <c r="H18" s="31">
        <f t="shared" si="6"/>
        <v>31</v>
      </c>
      <c r="I18" s="31"/>
      <c r="J18" s="31"/>
      <c r="K18" s="31"/>
      <c r="L18" s="31">
        <v>5</v>
      </c>
      <c r="M18" s="31">
        <v>2</v>
      </c>
      <c r="N18" s="39">
        <v>0</v>
      </c>
      <c r="O18" s="39">
        <v>36</v>
      </c>
      <c r="P18" s="39"/>
      <c r="Q18" s="39"/>
      <c r="R18" s="39"/>
      <c r="S18" s="39"/>
      <c r="T18" s="39"/>
      <c r="U18" s="39"/>
    </row>
    <row r="19" spans="1:21" ht="15">
      <c r="A19" s="159" t="s">
        <v>260</v>
      </c>
      <c r="B19" s="161" t="s">
        <v>261</v>
      </c>
      <c r="C19" s="40"/>
      <c r="D19" s="40"/>
      <c r="E19" s="31">
        <f t="shared" si="4"/>
        <v>38</v>
      </c>
      <c r="F19" s="31">
        <v>0</v>
      </c>
      <c r="G19" s="31">
        <f t="shared" si="5"/>
        <v>36</v>
      </c>
      <c r="H19" s="31">
        <f t="shared" si="6"/>
        <v>31</v>
      </c>
      <c r="I19" s="31"/>
      <c r="J19" s="31"/>
      <c r="K19" s="31"/>
      <c r="L19" s="31">
        <v>5</v>
      </c>
      <c r="M19" s="31">
        <v>2</v>
      </c>
      <c r="N19" s="39">
        <v>0</v>
      </c>
      <c r="O19" s="39">
        <v>36</v>
      </c>
      <c r="P19" s="39"/>
      <c r="Q19" s="39"/>
      <c r="R19" s="39"/>
      <c r="S19" s="39"/>
      <c r="T19" s="39"/>
      <c r="U19" s="39"/>
    </row>
    <row r="20" spans="1:21" ht="15">
      <c r="A20" s="160" t="s">
        <v>262</v>
      </c>
      <c r="B20" s="114" t="s">
        <v>263</v>
      </c>
      <c r="C20" s="40"/>
      <c r="D20" s="40"/>
      <c r="E20" s="31">
        <f t="shared" si="4"/>
        <v>41</v>
      </c>
      <c r="F20" s="31">
        <v>0</v>
      </c>
      <c r="G20" s="31">
        <f t="shared" si="5"/>
        <v>39</v>
      </c>
      <c r="H20" s="31">
        <f t="shared" si="6"/>
        <v>29</v>
      </c>
      <c r="I20" s="31"/>
      <c r="J20" s="31"/>
      <c r="K20" s="31"/>
      <c r="L20" s="31">
        <v>10</v>
      </c>
      <c r="M20" s="31">
        <v>2</v>
      </c>
      <c r="N20" s="39">
        <v>0</v>
      </c>
      <c r="O20" s="39">
        <v>39</v>
      </c>
      <c r="P20" s="39"/>
      <c r="Q20" s="39"/>
      <c r="R20" s="39"/>
      <c r="S20" s="39"/>
      <c r="T20" s="39"/>
      <c r="U20" s="39"/>
    </row>
    <row r="21" spans="1:21" s="157" customFormat="1" ht="25.5">
      <c r="A21" s="160" t="s">
        <v>264</v>
      </c>
      <c r="B21" s="115" t="s">
        <v>265</v>
      </c>
      <c r="C21" s="40"/>
      <c r="D21" s="40"/>
      <c r="E21" s="63">
        <f>SUM(E22:E24)</f>
        <v>489</v>
      </c>
      <c r="F21" s="63">
        <f aca="true" t="shared" si="7" ref="F21:M21">SUM(F22:F24)</f>
        <v>0</v>
      </c>
      <c r="G21" s="63">
        <f t="shared" si="7"/>
        <v>455</v>
      </c>
      <c r="H21" s="63">
        <f t="shared" si="7"/>
        <v>420</v>
      </c>
      <c r="I21" s="63">
        <f t="shared" si="7"/>
        <v>0</v>
      </c>
      <c r="J21" s="63">
        <f t="shared" si="7"/>
        <v>0</v>
      </c>
      <c r="K21" s="63">
        <f t="shared" si="7"/>
        <v>0</v>
      </c>
      <c r="L21" s="63">
        <f t="shared" si="7"/>
        <v>35</v>
      </c>
      <c r="M21" s="63">
        <f t="shared" si="7"/>
        <v>34</v>
      </c>
      <c r="N21" s="63">
        <f aca="true" t="shared" si="8" ref="N21:U21">SUM(N22:N24)</f>
        <v>214</v>
      </c>
      <c r="O21" s="63">
        <f t="shared" si="8"/>
        <v>241</v>
      </c>
      <c r="P21" s="63">
        <f t="shared" si="8"/>
        <v>0</v>
      </c>
      <c r="Q21" s="63">
        <f t="shared" si="8"/>
        <v>0</v>
      </c>
      <c r="R21" s="63">
        <f t="shared" si="8"/>
        <v>0</v>
      </c>
      <c r="S21" s="63">
        <f t="shared" si="8"/>
        <v>0</v>
      </c>
      <c r="T21" s="63">
        <f t="shared" si="8"/>
        <v>0</v>
      </c>
      <c r="U21" s="63">
        <f t="shared" si="8"/>
        <v>0</v>
      </c>
    </row>
    <row r="22" spans="1:21" ht="25.5">
      <c r="A22" s="159" t="s">
        <v>266</v>
      </c>
      <c r="B22" s="21" t="s">
        <v>267</v>
      </c>
      <c r="C22" s="40"/>
      <c r="D22" s="40"/>
      <c r="E22" s="31">
        <f>G22+M22</f>
        <v>250</v>
      </c>
      <c r="F22" s="31">
        <v>0</v>
      </c>
      <c r="G22" s="31">
        <f>N22+O22</f>
        <v>234</v>
      </c>
      <c r="H22" s="31">
        <f>G22-L22</f>
        <v>214</v>
      </c>
      <c r="I22" s="31"/>
      <c r="J22" s="31"/>
      <c r="K22" s="31"/>
      <c r="L22" s="31">
        <v>20</v>
      </c>
      <c r="M22" s="31">
        <v>16</v>
      </c>
      <c r="N22" s="39">
        <v>112</v>
      </c>
      <c r="O22" s="39">
        <v>122</v>
      </c>
      <c r="P22" s="39"/>
      <c r="Q22" s="39"/>
      <c r="R22" s="39"/>
      <c r="S22" s="39"/>
      <c r="T22" s="39"/>
      <c r="U22" s="39"/>
    </row>
    <row r="23" spans="1:21" ht="15">
      <c r="A23" s="159" t="s">
        <v>268</v>
      </c>
      <c r="B23" s="21" t="s">
        <v>269</v>
      </c>
      <c r="C23" s="40"/>
      <c r="D23" s="40"/>
      <c r="E23" s="31">
        <f>G23+M23</f>
        <v>102</v>
      </c>
      <c r="F23" s="31">
        <v>0</v>
      </c>
      <c r="G23" s="31">
        <f>N23+O23</f>
        <v>100</v>
      </c>
      <c r="H23" s="31">
        <f>G23-L23</f>
        <v>100</v>
      </c>
      <c r="I23" s="31"/>
      <c r="J23" s="31"/>
      <c r="K23" s="31"/>
      <c r="L23" s="31"/>
      <c r="M23" s="31">
        <v>2</v>
      </c>
      <c r="N23" s="39">
        <v>51</v>
      </c>
      <c r="O23" s="39">
        <v>49</v>
      </c>
      <c r="P23" s="39"/>
      <c r="Q23" s="39"/>
      <c r="R23" s="39"/>
      <c r="S23" s="39"/>
      <c r="T23" s="39"/>
      <c r="U23" s="39"/>
    </row>
    <row r="24" spans="1:21" ht="15.75" thickBot="1">
      <c r="A24" s="162" t="s">
        <v>270</v>
      </c>
      <c r="B24" s="117" t="s">
        <v>271</v>
      </c>
      <c r="C24" s="40"/>
      <c r="D24" s="40"/>
      <c r="E24" s="31">
        <f>G24+M24</f>
        <v>137</v>
      </c>
      <c r="F24" s="31">
        <v>0</v>
      </c>
      <c r="G24" s="31">
        <f>N24+O24</f>
        <v>121</v>
      </c>
      <c r="H24" s="31">
        <f>G24-L24</f>
        <v>106</v>
      </c>
      <c r="I24" s="31"/>
      <c r="J24" s="31"/>
      <c r="K24" s="31"/>
      <c r="L24" s="31">
        <v>15</v>
      </c>
      <c r="M24" s="31">
        <v>16</v>
      </c>
      <c r="N24" s="39">
        <v>51</v>
      </c>
      <c r="O24" s="39">
        <v>70</v>
      </c>
      <c r="P24" s="39"/>
      <c r="Q24" s="39"/>
      <c r="R24" s="39"/>
      <c r="S24" s="39"/>
      <c r="T24" s="39"/>
      <c r="U24" s="39"/>
    </row>
    <row r="25" spans="1:21" s="163" customFormat="1" ht="20.25" customHeight="1" thickBot="1">
      <c r="A25" s="414" t="s">
        <v>238</v>
      </c>
      <c r="B25" s="415"/>
      <c r="C25" s="79"/>
      <c r="D25" s="79"/>
      <c r="E25" s="80">
        <f>E26+E32+E36+E69+E70</f>
        <v>4464</v>
      </c>
      <c r="F25" s="80">
        <f>F26+F32+F36+F69+F70</f>
        <v>982.8</v>
      </c>
      <c r="G25" s="80">
        <f>G26+G32+G36+G69+G70</f>
        <v>2296</v>
      </c>
      <c r="H25" s="80">
        <f aca="true" t="shared" si="9" ref="H25:M25">H26+H32+H36+H69+H70</f>
        <v>1028</v>
      </c>
      <c r="I25" s="80">
        <f t="shared" si="9"/>
        <v>728</v>
      </c>
      <c r="J25" s="80">
        <f t="shared" si="9"/>
        <v>60</v>
      </c>
      <c r="K25" s="80">
        <f>K26+K32+K36+K69</f>
        <v>972</v>
      </c>
      <c r="L25" s="80">
        <f t="shared" si="9"/>
        <v>300</v>
      </c>
      <c r="M25" s="80">
        <f t="shared" si="9"/>
        <v>180</v>
      </c>
      <c r="N25" s="80">
        <f>N26+N32+N36</f>
        <v>0</v>
      </c>
      <c r="O25" s="80">
        <f aca="true" t="shared" si="10" ref="O25:U25">O26+O32+O36</f>
        <v>0</v>
      </c>
      <c r="P25" s="80">
        <f t="shared" si="10"/>
        <v>476</v>
      </c>
      <c r="Q25" s="80">
        <f t="shared" si="10"/>
        <v>627</v>
      </c>
      <c r="R25" s="80">
        <f t="shared" si="10"/>
        <v>476</v>
      </c>
      <c r="S25" s="80">
        <f t="shared" si="10"/>
        <v>627</v>
      </c>
      <c r="T25" s="80">
        <f t="shared" si="10"/>
        <v>476</v>
      </c>
      <c r="U25" s="80">
        <f t="shared" si="10"/>
        <v>586</v>
      </c>
    </row>
    <row r="26" spans="1:21" ht="25.5">
      <c r="A26" s="82" t="s">
        <v>41</v>
      </c>
      <c r="B26" s="40" t="s">
        <v>42</v>
      </c>
      <c r="C26" s="40"/>
      <c r="D26" s="40"/>
      <c r="E26" s="30">
        <f>SUM(E27:E31)</f>
        <v>480</v>
      </c>
      <c r="F26" s="30">
        <f>SUM(F27:F31)</f>
        <v>144</v>
      </c>
      <c r="G26" s="30">
        <f>SUM(G27:G31)</f>
        <v>337</v>
      </c>
      <c r="H26" s="30">
        <f aca="true" t="shared" si="11" ref="H26:U26">SUM(H27:H31)</f>
        <v>80</v>
      </c>
      <c r="I26" s="30">
        <f t="shared" si="11"/>
        <v>209</v>
      </c>
      <c r="J26" s="30">
        <f t="shared" si="11"/>
        <v>0</v>
      </c>
      <c r="K26" s="30">
        <f t="shared" si="11"/>
        <v>0</v>
      </c>
      <c r="L26" s="30">
        <f t="shared" si="11"/>
        <v>30</v>
      </c>
      <c r="M26" s="30">
        <f t="shared" si="11"/>
        <v>18</v>
      </c>
      <c r="N26" s="30">
        <f t="shared" si="11"/>
        <v>0</v>
      </c>
      <c r="O26" s="30">
        <f t="shared" si="11"/>
        <v>0</v>
      </c>
      <c r="P26" s="30">
        <f t="shared" si="11"/>
        <v>81</v>
      </c>
      <c r="Q26" s="30">
        <f t="shared" si="11"/>
        <v>47</v>
      </c>
      <c r="R26" s="30">
        <f t="shared" si="11"/>
        <v>47</v>
      </c>
      <c r="S26" s="30">
        <f t="shared" si="11"/>
        <v>115</v>
      </c>
      <c r="T26" s="30">
        <f t="shared" si="11"/>
        <v>47</v>
      </c>
      <c r="U26" s="30">
        <f t="shared" si="11"/>
        <v>0</v>
      </c>
    </row>
    <row r="27" spans="1:21" ht="15">
      <c r="A27" s="84" t="s">
        <v>43</v>
      </c>
      <c r="B27" s="164" t="s">
        <v>181</v>
      </c>
      <c r="C27" s="39"/>
      <c r="D27" s="39"/>
      <c r="E27" s="31">
        <v>48</v>
      </c>
      <c r="F27" s="31">
        <f>E27/100*30</f>
        <v>14.399999999999999</v>
      </c>
      <c r="G27" s="31">
        <f>SUM(N27:U27)</f>
        <v>34</v>
      </c>
      <c r="H27" s="31">
        <f>G27-I27-L27-M27-J27</f>
        <v>27</v>
      </c>
      <c r="I27" s="31"/>
      <c r="J27" s="31"/>
      <c r="K27" s="31"/>
      <c r="L27" s="31">
        <v>5</v>
      </c>
      <c r="M27" s="31">
        <v>2</v>
      </c>
      <c r="N27" s="39"/>
      <c r="O27" s="39"/>
      <c r="P27" s="39"/>
      <c r="Q27" s="39"/>
      <c r="R27" s="39"/>
      <c r="S27" s="39">
        <v>34</v>
      </c>
      <c r="T27" s="39"/>
      <c r="U27" s="39"/>
    </row>
    <row r="28" spans="1:21" ht="15">
      <c r="A28" s="84" t="s">
        <v>44</v>
      </c>
      <c r="B28" s="164" t="s">
        <v>182</v>
      </c>
      <c r="C28" s="39"/>
      <c r="D28" s="39"/>
      <c r="E28" s="31">
        <v>48</v>
      </c>
      <c r="F28" s="31">
        <f>E28/100*30</f>
        <v>14.399999999999999</v>
      </c>
      <c r="G28" s="31">
        <f>SUM(N28:U28)</f>
        <v>34</v>
      </c>
      <c r="H28" s="31">
        <f>G28-I28-L28-M28-J28</f>
        <v>27</v>
      </c>
      <c r="I28" s="31"/>
      <c r="J28" s="31"/>
      <c r="K28" s="31"/>
      <c r="L28" s="31">
        <v>5</v>
      </c>
      <c r="M28" s="31">
        <v>2</v>
      </c>
      <c r="N28" s="39"/>
      <c r="O28" s="39"/>
      <c r="P28" s="39">
        <v>34</v>
      </c>
      <c r="Q28" s="39"/>
      <c r="R28" s="39"/>
      <c r="S28" s="39"/>
      <c r="T28" s="39"/>
      <c r="U28" s="39"/>
    </row>
    <row r="29" spans="1:21" ht="25.5">
      <c r="A29" s="84" t="s">
        <v>45</v>
      </c>
      <c r="B29" s="26" t="s">
        <v>183</v>
      </c>
      <c r="C29" s="39"/>
      <c r="D29" s="39">
        <v>1</v>
      </c>
      <c r="E29" s="31">
        <v>172</v>
      </c>
      <c r="F29" s="31">
        <f>E29/100*30</f>
        <v>51.6</v>
      </c>
      <c r="G29" s="31">
        <f>SUM(N29:U29)</f>
        <v>120</v>
      </c>
      <c r="H29" s="31">
        <f>G29-I29-L29-M29-J29</f>
        <v>3</v>
      </c>
      <c r="I29" s="31">
        <v>96</v>
      </c>
      <c r="J29" s="31"/>
      <c r="K29" s="31"/>
      <c r="L29" s="31">
        <v>15</v>
      </c>
      <c r="M29" s="31">
        <v>6</v>
      </c>
      <c r="N29" s="39"/>
      <c r="O29" s="39"/>
      <c r="P29" s="39">
        <v>24</v>
      </c>
      <c r="Q29" s="39">
        <v>24</v>
      </c>
      <c r="R29" s="39">
        <v>24</v>
      </c>
      <c r="S29" s="39">
        <v>24</v>
      </c>
      <c r="T29" s="39">
        <v>24</v>
      </c>
      <c r="U29" s="39"/>
    </row>
    <row r="30" spans="1:21" ht="15">
      <c r="A30" s="84" t="s">
        <v>185</v>
      </c>
      <c r="B30" s="26" t="s">
        <v>184</v>
      </c>
      <c r="C30" s="39"/>
      <c r="D30" s="39"/>
      <c r="E30" s="31">
        <v>48</v>
      </c>
      <c r="F30" s="31">
        <f>E30/100*30</f>
        <v>14.399999999999999</v>
      </c>
      <c r="G30" s="31">
        <f>SUM(N30:U30)</f>
        <v>34</v>
      </c>
      <c r="H30" s="31">
        <f>G30-I30-L30-M30-J30</f>
        <v>21</v>
      </c>
      <c r="I30" s="31">
        <v>6</v>
      </c>
      <c r="J30" s="31"/>
      <c r="K30" s="31"/>
      <c r="L30" s="31">
        <v>5</v>
      </c>
      <c r="M30" s="31">
        <v>2</v>
      </c>
      <c r="N30" s="39"/>
      <c r="O30" s="39"/>
      <c r="P30" s="39"/>
      <c r="Q30" s="39"/>
      <c r="R30" s="39"/>
      <c r="S30" s="39">
        <v>34</v>
      </c>
      <c r="T30" s="39"/>
      <c r="U30" s="39"/>
    </row>
    <row r="31" spans="1:21" ht="15">
      <c r="A31" s="84" t="s">
        <v>186</v>
      </c>
      <c r="B31" s="39" t="s">
        <v>46</v>
      </c>
      <c r="C31" s="39"/>
      <c r="D31" s="39">
        <v>1</v>
      </c>
      <c r="E31" s="31">
        <v>164</v>
      </c>
      <c r="F31" s="31">
        <f>E31/100*30</f>
        <v>49.199999999999996</v>
      </c>
      <c r="G31" s="31">
        <f>SUM(N31:U31)</f>
        <v>115</v>
      </c>
      <c r="H31" s="31">
        <f>G31-I31-L31-M31-J31</f>
        <v>2</v>
      </c>
      <c r="I31" s="31">
        <v>107</v>
      </c>
      <c r="J31" s="31"/>
      <c r="K31" s="31"/>
      <c r="L31" s="31">
        <v>0</v>
      </c>
      <c r="M31" s="31">
        <v>6</v>
      </c>
      <c r="N31" s="39"/>
      <c r="O31" s="39"/>
      <c r="P31" s="39">
        <v>23</v>
      </c>
      <c r="Q31" s="39">
        <v>23</v>
      </c>
      <c r="R31" s="39">
        <v>23</v>
      </c>
      <c r="S31" s="39">
        <v>23</v>
      </c>
      <c r="T31" s="39">
        <v>23</v>
      </c>
      <c r="U31" s="39"/>
    </row>
    <row r="32" spans="1:21" ht="25.5">
      <c r="A32" s="82" t="s">
        <v>47</v>
      </c>
      <c r="B32" s="40" t="s">
        <v>48</v>
      </c>
      <c r="C32" s="40"/>
      <c r="D32" s="40"/>
      <c r="E32" s="30">
        <f>SUM(E33:E35)</f>
        <v>181</v>
      </c>
      <c r="F32" s="30">
        <f aca="true" t="shared" si="12" ref="F32:M32">SUM(F33:F35)</f>
        <v>54.3</v>
      </c>
      <c r="G32" s="30">
        <f t="shared" si="12"/>
        <v>127</v>
      </c>
      <c r="H32" s="30">
        <f t="shared" si="12"/>
        <v>62</v>
      </c>
      <c r="I32" s="30">
        <f t="shared" si="12"/>
        <v>34</v>
      </c>
      <c r="J32" s="30">
        <f t="shared" si="12"/>
        <v>0</v>
      </c>
      <c r="K32" s="30">
        <f t="shared" si="12"/>
        <v>0</v>
      </c>
      <c r="L32" s="30">
        <f t="shared" si="12"/>
        <v>25</v>
      </c>
      <c r="M32" s="30">
        <f t="shared" si="12"/>
        <v>6</v>
      </c>
      <c r="N32" s="30">
        <f aca="true" t="shared" si="13" ref="N32:U32">SUM(N33:N35)</f>
        <v>0</v>
      </c>
      <c r="O32" s="30">
        <f t="shared" si="13"/>
        <v>0</v>
      </c>
      <c r="P32" s="30">
        <f t="shared" si="13"/>
        <v>68</v>
      </c>
      <c r="Q32" s="30">
        <f t="shared" si="13"/>
        <v>59</v>
      </c>
      <c r="R32" s="30">
        <f t="shared" si="13"/>
        <v>0</v>
      </c>
      <c r="S32" s="30">
        <f t="shared" si="13"/>
        <v>0</v>
      </c>
      <c r="T32" s="30">
        <f t="shared" si="13"/>
        <v>0</v>
      </c>
      <c r="U32" s="30">
        <f t="shared" si="13"/>
        <v>0</v>
      </c>
    </row>
    <row r="33" spans="1:21" ht="15">
      <c r="A33" s="84" t="s">
        <v>49</v>
      </c>
      <c r="B33" s="36" t="s">
        <v>187</v>
      </c>
      <c r="C33" s="39"/>
      <c r="D33" s="39"/>
      <c r="E33" s="31">
        <v>97</v>
      </c>
      <c r="F33" s="31">
        <f>E33/100*30</f>
        <v>29.099999999999998</v>
      </c>
      <c r="G33" s="31">
        <f>SUM(N33:U33)</f>
        <v>68</v>
      </c>
      <c r="H33" s="31">
        <f>G33-I33-L33-M33-J33</f>
        <v>25</v>
      </c>
      <c r="I33" s="31">
        <v>26</v>
      </c>
      <c r="J33" s="31"/>
      <c r="K33" s="31"/>
      <c r="L33" s="31">
        <v>15</v>
      </c>
      <c r="M33" s="31">
        <v>2</v>
      </c>
      <c r="N33" s="39"/>
      <c r="O33" s="39"/>
      <c r="P33" s="39">
        <v>34</v>
      </c>
      <c r="Q33" s="39">
        <v>34</v>
      </c>
      <c r="R33" s="39"/>
      <c r="S33" s="39"/>
      <c r="T33" s="39"/>
      <c r="U33" s="39"/>
    </row>
    <row r="34" spans="1:21" ht="15">
      <c r="A34" s="85" t="s">
        <v>50</v>
      </c>
      <c r="B34" s="165" t="s">
        <v>188</v>
      </c>
      <c r="C34" s="41"/>
      <c r="D34" s="39"/>
      <c r="E34" s="31">
        <v>48</v>
      </c>
      <c r="F34" s="31">
        <f>E34/100*30</f>
        <v>14.399999999999999</v>
      </c>
      <c r="G34" s="31">
        <f>SUM(N34:U34)</f>
        <v>34</v>
      </c>
      <c r="H34" s="31">
        <f>G34-I34-L34-M34-J34</f>
        <v>19</v>
      </c>
      <c r="I34" s="31">
        <v>8</v>
      </c>
      <c r="J34" s="31"/>
      <c r="K34" s="31"/>
      <c r="L34" s="31">
        <v>5</v>
      </c>
      <c r="M34" s="31">
        <v>2</v>
      </c>
      <c r="N34" s="39"/>
      <c r="O34" s="39"/>
      <c r="P34" s="39">
        <v>34</v>
      </c>
      <c r="Q34" s="39"/>
      <c r="R34" s="39"/>
      <c r="S34" s="39"/>
      <c r="T34" s="39"/>
      <c r="U34" s="39"/>
    </row>
    <row r="35" spans="1:21" ht="15.75" thickBot="1">
      <c r="A35" s="86" t="s">
        <v>219</v>
      </c>
      <c r="B35" s="166" t="s">
        <v>239</v>
      </c>
      <c r="C35" s="51"/>
      <c r="D35" s="51"/>
      <c r="E35" s="52">
        <v>36</v>
      </c>
      <c r="F35" s="52">
        <f>E35/100*30</f>
        <v>10.799999999999999</v>
      </c>
      <c r="G35" s="31">
        <f>SUM(N35:U35)</f>
        <v>25</v>
      </c>
      <c r="H35" s="31">
        <f>G35-I35-L35-M35-J35</f>
        <v>18</v>
      </c>
      <c r="I35" s="52"/>
      <c r="J35" s="52"/>
      <c r="K35" s="52"/>
      <c r="L35" s="52">
        <v>5</v>
      </c>
      <c r="M35" s="52">
        <v>2</v>
      </c>
      <c r="N35" s="51"/>
      <c r="O35" s="51"/>
      <c r="P35" s="51"/>
      <c r="Q35" s="51">
        <v>25</v>
      </c>
      <c r="R35" s="51"/>
      <c r="S35" s="51"/>
      <c r="T35" s="51"/>
      <c r="U35" s="51"/>
    </row>
    <row r="36" spans="1:21" s="167" customFormat="1" ht="21" customHeight="1" thickBot="1">
      <c r="A36" s="68" t="s">
        <v>51</v>
      </c>
      <c r="B36" s="69" t="s">
        <v>52</v>
      </c>
      <c r="C36" s="69"/>
      <c r="D36" s="69"/>
      <c r="E36" s="70">
        <f>E37+E49</f>
        <v>3443</v>
      </c>
      <c r="F36" s="70">
        <f aca="true" t="shared" si="14" ref="F36:M36">F37+F49</f>
        <v>784.5</v>
      </c>
      <c r="G36" s="70">
        <f t="shared" si="14"/>
        <v>1832</v>
      </c>
      <c r="H36" s="70">
        <f t="shared" si="14"/>
        <v>886</v>
      </c>
      <c r="I36" s="70">
        <f t="shared" si="14"/>
        <v>485</v>
      </c>
      <c r="J36" s="70">
        <f t="shared" si="14"/>
        <v>60</v>
      </c>
      <c r="K36" s="70">
        <f t="shared" si="14"/>
        <v>828</v>
      </c>
      <c r="L36" s="70">
        <f t="shared" si="14"/>
        <v>245</v>
      </c>
      <c r="M36" s="70">
        <f t="shared" si="14"/>
        <v>156</v>
      </c>
      <c r="N36" s="70">
        <f>N37+N49</f>
        <v>0</v>
      </c>
      <c r="O36" s="70">
        <f aca="true" t="shared" si="15" ref="O36:U36">O37+O49</f>
        <v>0</v>
      </c>
      <c r="P36" s="70">
        <f t="shared" si="15"/>
        <v>327</v>
      </c>
      <c r="Q36" s="70">
        <f t="shared" si="15"/>
        <v>521</v>
      </c>
      <c r="R36" s="70">
        <f t="shared" si="15"/>
        <v>429</v>
      </c>
      <c r="S36" s="70">
        <f t="shared" si="15"/>
        <v>512</v>
      </c>
      <c r="T36" s="70">
        <f t="shared" si="15"/>
        <v>429</v>
      </c>
      <c r="U36" s="70">
        <f t="shared" si="15"/>
        <v>586</v>
      </c>
    </row>
    <row r="37" spans="1:21" ht="15">
      <c r="A37" s="88" t="s">
        <v>53</v>
      </c>
      <c r="B37" s="62" t="s">
        <v>54</v>
      </c>
      <c r="C37" s="62"/>
      <c r="D37" s="62"/>
      <c r="E37" s="63">
        <f aca="true" t="shared" si="16" ref="E37:M37">SUM(E38:E48)</f>
        <v>1000</v>
      </c>
      <c r="F37" s="63">
        <f t="shared" si="16"/>
        <v>299.99999999999994</v>
      </c>
      <c r="G37" s="63">
        <f t="shared" si="16"/>
        <v>702</v>
      </c>
      <c r="H37" s="63">
        <f t="shared" si="16"/>
        <v>308</v>
      </c>
      <c r="I37" s="63">
        <f t="shared" si="16"/>
        <v>225</v>
      </c>
      <c r="J37" s="63">
        <f t="shared" si="16"/>
        <v>30</v>
      </c>
      <c r="K37" s="63">
        <f t="shared" si="16"/>
        <v>0</v>
      </c>
      <c r="L37" s="63">
        <f t="shared" si="16"/>
        <v>95</v>
      </c>
      <c r="M37" s="63">
        <f t="shared" si="16"/>
        <v>44</v>
      </c>
      <c r="N37" s="63">
        <f aca="true" t="shared" si="17" ref="N37:U37">SUM(N38:N48)</f>
        <v>0</v>
      </c>
      <c r="O37" s="63">
        <f t="shared" si="17"/>
        <v>0</v>
      </c>
      <c r="P37" s="63">
        <f t="shared" si="17"/>
        <v>155</v>
      </c>
      <c r="Q37" s="63">
        <f t="shared" si="17"/>
        <v>207</v>
      </c>
      <c r="R37" s="63">
        <f t="shared" si="17"/>
        <v>102</v>
      </c>
      <c r="S37" s="63">
        <f t="shared" si="17"/>
        <v>94</v>
      </c>
      <c r="T37" s="63">
        <f t="shared" si="17"/>
        <v>72</v>
      </c>
      <c r="U37" s="63">
        <f t="shared" si="17"/>
        <v>72</v>
      </c>
    </row>
    <row r="38" spans="1:21" ht="15">
      <c r="A38" s="84" t="s">
        <v>55</v>
      </c>
      <c r="B38" s="21" t="s">
        <v>190</v>
      </c>
      <c r="C38" s="39"/>
      <c r="D38" s="39"/>
      <c r="E38" s="31">
        <v>108</v>
      </c>
      <c r="F38" s="31">
        <f>E38/100*30</f>
        <v>32.400000000000006</v>
      </c>
      <c r="G38" s="31">
        <f aca="true" t="shared" si="18" ref="G38:G48">SUM(N38:U38)</f>
        <v>76</v>
      </c>
      <c r="H38" s="31">
        <f aca="true" t="shared" si="19" ref="H38:H43">G38-I38-L38-M38-J38</f>
        <v>25</v>
      </c>
      <c r="I38" s="31">
        <v>34</v>
      </c>
      <c r="J38" s="31"/>
      <c r="K38" s="31"/>
      <c r="L38" s="31">
        <v>15</v>
      </c>
      <c r="M38" s="31">
        <v>2</v>
      </c>
      <c r="N38" s="39"/>
      <c r="O38" s="39"/>
      <c r="P38" s="39">
        <v>38</v>
      </c>
      <c r="Q38" s="39">
        <v>38</v>
      </c>
      <c r="R38" s="39"/>
      <c r="S38" s="39"/>
      <c r="T38" s="39"/>
      <c r="U38" s="39"/>
    </row>
    <row r="39" spans="1:21" ht="15">
      <c r="A39" s="84" t="s">
        <v>56</v>
      </c>
      <c r="B39" s="21" t="s">
        <v>191</v>
      </c>
      <c r="C39" s="39"/>
      <c r="D39" s="39"/>
      <c r="E39" s="31">
        <v>108</v>
      </c>
      <c r="F39" s="31">
        <f aca="true" t="shared" si="20" ref="F39:F48">E39/100*30</f>
        <v>32.400000000000006</v>
      </c>
      <c r="G39" s="31">
        <f t="shared" si="18"/>
        <v>76</v>
      </c>
      <c r="H39" s="31">
        <f t="shared" si="19"/>
        <v>31</v>
      </c>
      <c r="I39" s="31">
        <v>24</v>
      </c>
      <c r="J39" s="31"/>
      <c r="K39" s="31"/>
      <c r="L39" s="31">
        <v>15</v>
      </c>
      <c r="M39" s="31">
        <v>6</v>
      </c>
      <c r="N39" s="39"/>
      <c r="O39" s="39"/>
      <c r="P39" s="39"/>
      <c r="Q39" s="39">
        <v>76</v>
      </c>
      <c r="R39" s="39"/>
      <c r="S39" s="39"/>
      <c r="T39" s="39"/>
      <c r="U39" s="39"/>
    </row>
    <row r="40" spans="1:21" ht="25.5">
      <c r="A40" s="84" t="s">
        <v>199</v>
      </c>
      <c r="B40" s="21" t="s">
        <v>192</v>
      </c>
      <c r="C40" s="39"/>
      <c r="D40" s="39"/>
      <c r="E40" s="31">
        <v>72</v>
      </c>
      <c r="F40" s="31">
        <f t="shared" si="20"/>
        <v>21.599999999999998</v>
      </c>
      <c r="G40" s="31">
        <f t="shared" si="18"/>
        <v>50</v>
      </c>
      <c r="H40" s="31">
        <f t="shared" si="19"/>
        <v>33</v>
      </c>
      <c r="I40" s="31">
        <v>10</v>
      </c>
      <c r="J40" s="31"/>
      <c r="K40" s="31"/>
      <c r="L40" s="31">
        <v>5</v>
      </c>
      <c r="M40" s="31">
        <v>2</v>
      </c>
      <c r="N40" s="39"/>
      <c r="O40" s="39"/>
      <c r="P40" s="39">
        <v>25</v>
      </c>
      <c r="Q40" s="39">
        <v>25</v>
      </c>
      <c r="R40" s="39"/>
      <c r="S40" s="39"/>
      <c r="T40" s="39"/>
      <c r="U40" s="39"/>
    </row>
    <row r="41" spans="1:21" ht="15">
      <c r="A41" s="84" t="s">
        <v>200</v>
      </c>
      <c r="B41" s="21" t="s">
        <v>193</v>
      </c>
      <c r="C41" s="39"/>
      <c r="D41" s="39"/>
      <c r="E41" s="31">
        <v>160</v>
      </c>
      <c r="F41" s="31">
        <f t="shared" si="20"/>
        <v>48</v>
      </c>
      <c r="G41" s="31">
        <f t="shared" si="18"/>
        <v>112</v>
      </c>
      <c r="H41" s="31">
        <f t="shared" si="19"/>
        <v>61</v>
      </c>
      <c r="I41" s="31">
        <v>30</v>
      </c>
      <c r="J41" s="31"/>
      <c r="K41" s="31"/>
      <c r="L41" s="31">
        <v>15</v>
      </c>
      <c r="M41" s="31">
        <v>6</v>
      </c>
      <c r="N41" s="39"/>
      <c r="O41" s="39"/>
      <c r="P41" s="39">
        <v>36</v>
      </c>
      <c r="Q41" s="39">
        <v>38</v>
      </c>
      <c r="R41" s="39">
        <v>38</v>
      </c>
      <c r="S41" s="39"/>
      <c r="T41" s="39"/>
      <c r="U41" s="39"/>
    </row>
    <row r="42" spans="1:21" ht="15">
      <c r="A42" s="84" t="s">
        <v>201</v>
      </c>
      <c r="B42" s="36" t="s">
        <v>194</v>
      </c>
      <c r="C42" s="39"/>
      <c r="D42" s="39"/>
      <c r="E42" s="31">
        <v>80</v>
      </c>
      <c r="F42" s="31">
        <f t="shared" si="20"/>
        <v>24</v>
      </c>
      <c r="G42" s="31">
        <f t="shared" si="18"/>
        <v>56</v>
      </c>
      <c r="H42" s="31">
        <f t="shared" si="19"/>
        <v>29</v>
      </c>
      <c r="I42" s="31">
        <v>20</v>
      </c>
      <c r="J42" s="31"/>
      <c r="K42" s="31"/>
      <c r="L42" s="31">
        <v>5</v>
      </c>
      <c r="M42" s="31">
        <v>2</v>
      </c>
      <c r="N42" s="39"/>
      <c r="O42" s="39"/>
      <c r="P42" s="39">
        <v>56</v>
      </c>
      <c r="Q42" s="39"/>
      <c r="R42" s="39"/>
      <c r="S42" s="39"/>
      <c r="T42" s="39"/>
      <c r="U42" s="39"/>
    </row>
    <row r="43" spans="1:21" ht="25.5">
      <c r="A43" s="84" t="s">
        <v>202</v>
      </c>
      <c r="B43" s="21" t="s">
        <v>189</v>
      </c>
      <c r="C43" s="39"/>
      <c r="D43" s="39"/>
      <c r="E43" s="31">
        <v>108</v>
      </c>
      <c r="F43" s="31">
        <f t="shared" si="20"/>
        <v>32.400000000000006</v>
      </c>
      <c r="G43" s="31">
        <f t="shared" si="18"/>
        <v>76</v>
      </c>
      <c r="H43" s="31">
        <f t="shared" si="19"/>
        <v>24</v>
      </c>
      <c r="I43" s="31">
        <v>45</v>
      </c>
      <c r="J43" s="31"/>
      <c r="K43" s="31"/>
      <c r="L43" s="31">
        <v>5</v>
      </c>
      <c r="M43" s="31">
        <v>2</v>
      </c>
      <c r="N43" s="39"/>
      <c r="O43" s="39"/>
      <c r="P43" s="39"/>
      <c r="Q43" s="39"/>
      <c r="R43" s="39"/>
      <c r="S43" s="39"/>
      <c r="T43" s="39">
        <v>38</v>
      </c>
      <c r="U43" s="39">
        <v>38</v>
      </c>
    </row>
    <row r="44" spans="1:21" ht="15">
      <c r="A44" s="84" t="s">
        <v>203</v>
      </c>
      <c r="B44" s="21" t="s">
        <v>195</v>
      </c>
      <c r="C44" s="39"/>
      <c r="D44" s="39"/>
      <c r="E44" s="31">
        <v>152</v>
      </c>
      <c r="F44" s="31">
        <f t="shared" si="20"/>
        <v>45.6</v>
      </c>
      <c r="G44" s="31">
        <f t="shared" si="18"/>
        <v>106</v>
      </c>
      <c r="H44" s="31">
        <f>G44-I44-L44-M44-J44</f>
        <v>25</v>
      </c>
      <c r="I44" s="31">
        <v>20</v>
      </c>
      <c r="J44" s="31">
        <v>30</v>
      </c>
      <c r="K44" s="31"/>
      <c r="L44" s="31">
        <v>15</v>
      </c>
      <c r="M44" s="31">
        <v>16</v>
      </c>
      <c r="N44" s="39"/>
      <c r="O44" s="39"/>
      <c r="P44" s="39"/>
      <c r="Q44" s="39">
        <v>30</v>
      </c>
      <c r="R44" s="39">
        <v>30</v>
      </c>
      <c r="S44" s="39">
        <v>46</v>
      </c>
      <c r="T44" s="39"/>
      <c r="U44" s="39"/>
    </row>
    <row r="45" spans="1:21" ht="25.5">
      <c r="A45" s="84" t="s">
        <v>204</v>
      </c>
      <c r="B45" s="36" t="s">
        <v>196</v>
      </c>
      <c r="C45" s="39"/>
      <c r="D45" s="39"/>
      <c r="E45" s="31">
        <v>48</v>
      </c>
      <c r="F45" s="31">
        <f t="shared" si="20"/>
        <v>14.399999999999999</v>
      </c>
      <c r="G45" s="31">
        <f t="shared" si="18"/>
        <v>34</v>
      </c>
      <c r="H45" s="31">
        <f>G45-I45-L45-M45-J45</f>
        <v>17</v>
      </c>
      <c r="I45" s="31">
        <v>10</v>
      </c>
      <c r="J45" s="31"/>
      <c r="K45" s="31"/>
      <c r="L45" s="31">
        <v>5</v>
      </c>
      <c r="M45" s="31">
        <v>2</v>
      </c>
      <c r="N45" s="39"/>
      <c r="O45" s="39"/>
      <c r="P45" s="39"/>
      <c r="Q45" s="39"/>
      <c r="R45" s="39"/>
      <c r="S45" s="39"/>
      <c r="T45" s="39"/>
      <c r="U45" s="39">
        <v>34</v>
      </c>
    </row>
    <row r="46" spans="1:21" ht="15">
      <c r="A46" s="84" t="s">
        <v>205</v>
      </c>
      <c r="B46" s="21" t="s">
        <v>197</v>
      </c>
      <c r="C46" s="39"/>
      <c r="D46" s="39"/>
      <c r="E46" s="31">
        <v>48</v>
      </c>
      <c r="F46" s="31">
        <f t="shared" si="20"/>
        <v>14.399999999999999</v>
      </c>
      <c r="G46" s="31">
        <f t="shared" si="18"/>
        <v>34</v>
      </c>
      <c r="H46" s="31">
        <f>G46-I46-L46-M46-J46</f>
        <v>27</v>
      </c>
      <c r="I46" s="31"/>
      <c r="J46" s="31"/>
      <c r="K46" s="31"/>
      <c r="L46" s="31">
        <v>5</v>
      </c>
      <c r="M46" s="31">
        <v>2</v>
      </c>
      <c r="N46" s="39"/>
      <c r="O46" s="39"/>
      <c r="P46" s="39"/>
      <c r="Q46" s="39"/>
      <c r="R46" s="39"/>
      <c r="S46" s="39"/>
      <c r="T46" s="39">
        <v>34</v>
      </c>
      <c r="U46" s="39"/>
    </row>
    <row r="47" spans="1:21" ht="15">
      <c r="A47" s="84" t="s">
        <v>206</v>
      </c>
      <c r="B47" s="37" t="s">
        <v>146</v>
      </c>
      <c r="C47" s="39"/>
      <c r="D47" s="39"/>
      <c r="E47" s="31">
        <v>68</v>
      </c>
      <c r="F47" s="31">
        <f t="shared" si="20"/>
        <v>20.400000000000002</v>
      </c>
      <c r="G47" s="31">
        <f t="shared" si="18"/>
        <v>48</v>
      </c>
      <c r="H47" s="31">
        <f>G47-I47-L47-M47-J47</f>
        <v>19</v>
      </c>
      <c r="I47" s="31">
        <v>22</v>
      </c>
      <c r="J47" s="31"/>
      <c r="K47" s="31"/>
      <c r="L47" s="31">
        <v>5</v>
      </c>
      <c r="M47" s="31">
        <v>2</v>
      </c>
      <c r="N47" s="39"/>
      <c r="O47" s="39"/>
      <c r="P47" s="39"/>
      <c r="Q47" s="39"/>
      <c r="R47" s="39"/>
      <c r="S47" s="39">
        <v>48</v>
      </c>
      <c r="T47" s="39"/>
      <c r="U47" s="39"/>
    </row>
    <row r="48" spans="1:21" ht="15.75" thickBot="1">
      <c r="A48" s="86" t="s">
        <v>207</v>
      </c>
      <c r="B48" s="124" t="s">
        <v>198</v>
      </c>
      <c r="C48" s="51"/>
      <c r="D48" s="51"/>
      <c r="E48" s="52">
        <v>48</v>
      </c>
      <c r="F48" s="52">
        <f t="shared" si="20"/>
        <v>14.399999999999999</v>
      </c>
      <c r="G48" s="52">
        <f t="shared" si="18"/>
        <v>34</v>
      </c>
      <c r="H48" s="52">
        <f>G48-I48-L48-M48-J48</f>
        <v>17</v>
      </c>
      <c r="I48" s="52">
        <v>10</v>
      </c>
      <c r="J48" s="52"/>
      <c r="K48" s="52"/>
      <c r="L48" s="52">
        <v>5</v>
      </c>
      <c r="M48" s="52">
        <v>2</v>
      </c>
      <c r="N48" s="51"/>
      <c r="O48" s="51"/>
      <c r="P48" s="51"/>
      <c r="Q48" s="51"/>
      <c r="R48" s="51">
        <v>34</v>
      </c>
      <c r="S48" s="51"/>
      <c r="T48" s="51"/>
      <c r="U48" s="51"/>
    </row>
    <row r="49" spans="1:21" s="157" customFormat="1" ht="15.75" thickBot="1">
      <c r="A49" s="64" t="s">
        <v>58</v>
      </c>
      <c r="B49" s="65" t="s">
        <v>59</v>
      </c>
      <c r="C49" s="65"/>
      <c r="D49" s="65"/>
      <c r="E49" s="66">
        <f>E50+E57+E61+E65</f>
        <v>2443</v>
      </c>
      <c r="F49" s="66">
        <f aca="true" t="shared" si="21" ref="F49:M49">F50+F57+F61+F65</f>
        <v>484.5</v>
      </c>
      <c r="G49" s="66">
        <f>G50+G57+G61+G65</f>
        <v>1130</v>
      </c>
      <c r="H49" s="66">
        <f t="shared" si="21"/>
        <v>578</v>
      </c>
      <c r="I49" s="66">
        <f t="shared" si="21"/>
        <v>260</v>
      </c>
      <c r="J49" s="66">
        <f t="shared" si="21"/>
        <v>30</v>
      </c>
      <c r="K49" s="66">
        <f t="shared" si="21"/>
        <v>828</v>
      </c>
      <c r="L49" s="66">
        <f t="shared" si="21"/>
        <v>150</v>
      </c>
      <c r="M49" s="66">
        <f t="shared" si="21"/>
        <v>112</v>
      </c>
      <c r="N49" s="66">
        <f>N50+N57+N61+N65+N69</f>
        <v>0</v>
      </c>
      <c r="O49" s="66">
        <f aca="true" t="shared" si="22" ref="O49:U49">O50+O57+O61+O65+O69</f>
        <v>0</v>
      </c>
      <c r="P49" s="66">
        <f t="shared" si="22"/>
        <v>172</v>
      </c>
      <c r="Q49" s="66">
        <f t="shared" si="22"/>
        <v>314</v>
      </c>
      <c r="R49" s="66">
        <f t="shared" si="22"/>
        <v>327</v>
      </c>
      <c r="S49" s="66">
        <f t="shared" si="22"/>
        <v>418</v>
      </c>
      <c r="T49" s="66">
        <f t="shared" si="22"/>
        <v>357</v>
      </c>
      <c r="U49" s="66">
        <f t="shared" si="22"/>
        <v>514</v>
      </c>
    </row>
    <row r="50" spans="1:21" s="169" customFormat="1" ht="40.5" customHeight="1" thickBot="1">
      <c r="A50" s="168" t="s">
        <v>60</v>
      </c>
      <c r="B50" s="56" t="s">
        <v>208</v>
      </c>
      <c r="C50" s="57"/>
      <c r="D50" s="57"/>
      <c r="E50" s="58">
        <f>SUM(E51:E56)</f>
        <v>1259</v>
      </c>
      <c r="F50" s="58">
        <f aca="true" t="shared" si="23" ref="F50:M50">SUM(F51:F56)</f>
        <v>280.5</v>
      </c>
      <c r="G50" s="58">
        <f t="shared" si="23"/>
        <v>654</v>
      </c>
      <c r="H50" s="58">
        <f t="shared" si="23"/>
        <v>370</v>
      </c>
      <c r="I50" s="58">
        <f t="shared" si="23"/>
        <v>112</v>
      </c>
      <c r="J50" s="58">
        <f t="shared" si="23"/>
        <v>30</v>
      </c>
      <c r="K50" s="58">
        <f t="shared" si="23"/>
        <v>324</v>
      </c>
      <c r="L50" s="58">
        <f t="shared" si="23"/>
        <v>90</v>
      </c>
      <c r="M50" s="58">
        <f t="shared" si="23"/>
        <v>52</v>
      </c>
      <c r="N50" s="58">
        <f aca="true" t="shared" si="24" ref="N50:U50">SUM(N51:N56)</f>
        <v>0</v>
      </c>
      <c r="O50" s="58">
        <f t="shared" si="24"/>
        <v>0</v>
      </c>
      <c r="P50" s="58">
        <f t="shared" si="24"/>
        <v>96</v>
      </c>
      <c r="Q50" s="58">
        <f t="shared" si="24"/>
        <v>108</v>
      </c>
      <c r="R50" s="58">
        <f t="shared" si="24"/>
        <v>165</v>
      </c>
      <c r="S50" s="58">
        <f t="shared" si="24"/>
        <v>207</v>
      </c>
      <c r="T50" s="58">
        <f t="shared" si="24"/>
        <v>154</v>
      </c>
      <c r="U50" s="58">
        <f t="shared" si="24"/>
        <v>248</v>
      </c>
    </row>
    <row r="51" spans="1:21" ht="20.25" customHeight="1">
      <c r="A51" s="170" t="s">
        <v>61</v>
      </c>
      <c r="B51" s="46" t="s">
        <v>209</v>
      </c>
      <c r="C51" s="53" t="s">
        <v>273</v>
      </c>
      <c r="D51" s="53" t="s">
        <v>274</v>
      </c>
      <c r="E51" s="54">
        <v>237</v>
      </c>
      <c r="F51" s="54">
        <f>E51/100*30</f>
        <v>71.10000000000001</v>
      </c>
      <c r="G51" s="31">
        <f>SUM(N51:U51)</f>
        <v>166</v>
      </c>
      <c r="H51" s="54">
        <f>G51-I51-L51-M51-J51</f>
        <v>110</v>
      </c>
      <c r="I51" s="54">
        <v>28</v>
      </c>
      <c r="J51" s="54"/>
      <c r="K51" s="54"/>
      <c r="L51" s="54">
        <v>20</v>
      </c>
      <c r="M51" s="54">
        <v>8</v>
      </c>
      <c r="N51" s="53"/>
      <c r="O51" s="53"/>
      <c r="P51" s="53">
        <v>48</v>
      </c>
      <c r="Q51" s="53">
        <v>60</v>
      </c>
      <c r="R51" s="53">
        <v>58</v>
      </c>
      <c r="S51" s="53"/>
      <c r="T51" s="53"/>
      <c r="U51" s="53"/>
    </row>
    <row r="52" spans="1:21" ht="38.25">
      <c r="A52" s="170" t="s">
        <v>62</v>
      </c>
      <c r="B52" s="21" t="s">
        <v>210</v>
      </c>
      <c r="C52" s="39"/>
      <c r="D52" s="39"/>
      <c r="E52" s="54">
        <v>292</v>
      </c>
      <c r="F52" s="54">
        <f>E52/100*30</f>
        <v>87.6</v>
      </c>
      <c r="G52" s="31">
        <f>SUM(N52:U52)</f>
        <v>204</v>
      </c>
      <c r="H52" s="54">
        <f>G52-I52-L52-M52-J52</f>
        <v>94</v>
      </c>
      <c r="I52" s="54">
        <v>34</v>
      </c>
      <c r="J52" s="31">
        <v>30</v>
      </c>
      <c r="K52" s="31"/>
      <c r="L52" s="31">
        <v>30</v>
      </c>
      <c r="M52" s="31">
        <v>16</v>
      </c>
      <c r="N52" s="39"/>
      <c r="O52" s="39"/>
      <c r="P52" s="39"/>
      <c r="Q52" s="39"/>
      <c r="R52" s="39">
        <v>55</v>
      </c>
      <c r="S52" s="39">
        <v>63</v>
      </c>
      <c r="T52" s="39">
        <v>86</v>
      </c>
      <c r="U52" s="39"/>
    </row>
    <row r="53" spans="1:21" ht="25.5">
      <c r="A53" s="170" t="s">
        <v>211</v>
      </c>
      <c r="B53" s="21" t="s">
        <v>212</v>
      </c>
      <c r="C53" s="40"/>
      <c r="D53" s="40"/>
      <c r="E53" s="54">
        <v>212</v>
      </c>
      <c r="F53" s="54">
        <f>E53/100*30</f>
        <v>63.6</v>
      </c>
      <c r="G53" s="31">
        <f>SUM(N53:U53)</f>
        <v>148</v>
      </c>
      <c r="H53" s="54">
        <f>G53-I53-L53-M53-J53</f>
        <v>94</v>
      </c>
      <c r="I53" s="54">
        <v>26</v>
      </c>
      <c r="J53" s="31"/>
      <c r="K53" s="31"/>
      <c r="L53" s="31">
        <v>20</v>
      </c>
      <c r="M53" s="31">
        <v>8</v>
      </c>
      <c r="N53" s="39"/>
      <c r="O53" s="39"/>
      <c r="P53" s="39">
        <v>48</v>
      </c>
      <c r="Q53" s="39">
        <v>48</v>
      </c>
      <c r="R53" s="39">
        <v>52</v>
      </c>
      <c r="S53" s="39"/>
      <c r="T53" s="39"/>
      <c r="U53" s="39"/>
    </row>
    <row r="54" spans="1:21" ht="38.25">
      <c r="A54" s="171" t="s">
        <v>213</v>
      </c>
      <c r="B54" s="21" t="s">
        <v>214</v>
      </c>
      <c r="C54" s="40"/>
      <c r="D54" s="40"/>
      <c r="E54" s="54">
        <v>194</v>
      </c>
      <c r="F54" s="54">
        <f>E54/100*30</f>
        <v>58.199999999999996</v>
      </c>
      <c r="G54" s="31">
        <f>SUM(N54:U54)</f>
        <v>136</v>
      </c>
      <c r="H54" s="54">
        <f>G54-I54-L54-M54-J54</f>
        <v>72</v>
      </c>
      <c r="I54" s="54">
        <v>24</v>
      </c>
      <c r="J54" s="31"/>
      <c r="K54" s="31"/>
      <c r="L54" s="31">
        <v>20</v>
      </c>
      <c r="M54" s="31">
        <v>20</v>
      </c>
      <c r="N54" s="39"/>
      <c r="O54" s="39"/>
      <c r="P54" s="39"/>
      <c r="Q54" s="39"/>
      <c r="R54" s="39"/>
      <c r="S54" s="39"/>
      <c r="T54" s="39">
        <v>68</v>
      </c>
      <c r="U54" s="39">
        <v>68</v>
      </c>
    </row>
    <row r="55" spans="1:21" ht="16.5" customHeight="1">
      <c r="A55" s="172" t="s">
        <v>215</v>
      </c>
      <c r="B55" s="21" t="s">
        <v>216</v>
      </c>
      <c r="C55" s="39"/>
      <c r="D55" s="39"/>
      <c r="E55" s="54">
        <f>K55</f>
        <v>0</v>
      </c>
      <c r="F55" s="54"/>
      <c r="G55" s="54"/>
      <c r="H55" s="54"/>
      <c r="I55" s="54"/>
      <c r="J55" s="31"/>
      <c r="K55" s="31">
        <f>SUM(N55:U55)</f>
        <v>0</v>
      </c>
      <c r="L55" s="31"/>
      <c r="M55" s="31"/>
      <c r="N55" s="39"/>
      <c r="O55" s="39"/>
      <c r="P55" s="39"/>
      <c r="Q55" s="39"/>
      <c r="R55" s="39"/>
      <c r="S55" s="39"/>
      <c r="T55" s="39"/>
      <c r="U55" s="39"/>
    </row>
    <row r="56" spans="1:21" ht="27.75" customHeight="1" thickBot="1">
      <c r="A56" s="173" t="s">
        <v>217</v>
      </c>
      <c r="B56" s="36" t="s">
        <v>218</v>
      </c>
      <c r="C56" s="51"/>
      <c r="D56" s="51"/>
      <c r="E56" s="54">
        <f>K56</f>
        <v>324</v>
      </c>
      <c r="F56" s="54"/>
      <c r="G56" s="54"/>
      <c r="H56" s="54"/>
      <c r="I56" s="54"/>
      <c r="J56" s="52"/>
      <c r="K56" s="52">
        <f>SUM(N56:U56)</f>
        <v>324</v>
      </c>
      <c r="L56" s="52"/>
      <c r="M56" s="52"/>
      <c r="N56" s="51"/>
      <c r="O56" s="51"/>
      <c r="P56" s="51"/>
      <c r="Q56" s="51"/>
      <c r="R56" s="51"/>
      <c r="S56" s="51">
        <v>144</v>
      </c>
      <c r="T56" s="51"/>
      <c r="U56" s="51">
        <v>180</v>
      </c>
    </row>
    <row r="57" spans="1:21" ht="27.75" customHeight="1" thickBot="1">
      <c r="A57" s="174" t="s">
        <v>220</v>
      </c>
      <c r="B57" s="45" t="s">
        <v>221</v>
      </c>
      <c r="C57" s="57"/>
      <c r="D57" s="57"/>
      <c r="E57" s="58">
        <f>SUM(E58:E60)</f>
        <v>263</v>
      </c>
      <c r="F57" s="58">
        <f aca="true" t="shared" si="25" ref="F57:O57">SUM(F58:F60)</f>
        <v>57.3</v>
      </c>
      <c r="G57" s="58">
        <f t="shared" si="25"/>
        <v>134</v>
      </c>
      <c r="H57" s="58">
        <f t="shared" si="25"/>
        <v>44</v>
      </c>
      <c r="I57" s="58">
        <f t="shared" si="25"/>
        <v>50</v>
      </c>
      <c r="J57" s="58">
        <f t="shared" si="25"/>
        <v>0</v>
      </c>
      <c r="K57" s="58">
        <f t="shared" si="25"/>
        <v>72</v>
      </c>
      <c r="L57" s="58">
        <f t="shared" si="25"/>
        <v>20</v>
      </c>
      <c r="M57" s="58">
        <f t="shared" si="25"/>
        <v>20</v>
      </c>
      <c r="N57" s="58">
        <f t="shared" si="25"/>
        <v>0</v>
      </c>
      <c r="O57" s="58">
        <f t="shared" si="25"/>
        <v>0</v>
      </c>
      <c r="P57" s="58">
        <f aca="true" t="shared" si="26" ref="P57:U57">SUM(P58:P60)</f>
        <v>0</v>
      </c>
      <c r="Q57" s="58">
        <f t="shared" si="26"/>
        <v>0</v>
      </c>
      <c r="R57" s="58">
        <f t="shared" si="26"/>
        <v>0</v>
      </c>
      <c r="S57" s="58">
        <f t="shared" si="26"/>
        <v>67</v>
      </c>
      <c r="T57" s="58">
        <f t="shared" si="26"/>
        <v>139</v>
      </c>
      <c r="U57" s="58">
        <f t="shared" si="26"/>
        <v>0</v>
      </c>
    </row>
    <row r="58" spans="1:21" ht="27.75" customHeight="1">
      <c r="A58" s="96" t="s">
        <v>222</v>
      </c>
      <c r="B58" s="46" t="s">
        <v>223</v>
      </c>
      <c r="C58" s="53"/>
      <c r="D58" s="53"/>
      <c r="E58" s="54">
        <v>191</v>
      </c>
      <c r="F58" s="54">
        <f>E58/100*30</f>
        <v>57.3</v>
      </c>
      <c r="G58" s="31">
        <f>SUM(N58:U58)</f>
        <v>134</v>
      </c>
      <c r="H58" s="54">
        <f>G58-I58-L58-M58-J58</f>
        <v>44</v>
      </c>
      <c r="I58" s="54">
        <v>50</v>
      </c>
      <c r="J58" s="54"/>
      <c r="K58" s="54"/>
      <c r="L58" s="54">
        <v>20</v>
      </c>
      <c r="M58" s="54">
        <v>20</v>
      </c>
      <c r="N58" s="53"/>
      <c r="O58" s="53"/>
      <c r="P58" s="53"/>
      <c r="Q58" s="53"/>
      <c r="R58" s="53"/>
      <c r="S58" s="53">
        <v>67</v>
      </c>
      <c r="T58" s="53">
        <v>67</v>
      </c>
      <c r="U58" s="53"/>
    </row>
    <row r="59" spans="1:21" ht="27.75" customHeight="1">
      <c r="A59" s="172" t="s">
        <v>224</v>
      </c>
      <c r="B59" s="21" t="s">
        <v>216</v>
      </c>
      <c r="C59" s="39"/>
      <c r="D59" s="39"/>
      <c r="E59" s="54">
        <f>K59</f>
        <v>0</v>
      </c>
      <c r="F59" s="31"/>
      <c r="G59" s="31"/>
      <c r="H59" s="31"/>
      <c r="I59" s="31"/>
      <c r="J59" s="31"/>
      <c r="K59" s="31">
        <f>SUM(N59:U59)</f>
        <v>0</v>
      </c>
      <c r="L59" s="31"/>
      <c r="M59" s="31"/>
      <c r="N59" s="39"/>
      <c r="O59" s="39"/>
      <c r="P59" s="39"/>
      <c r="Q59" s="39"/>
      <c r="R59" s="39"/>
      <c r="S59" s="39"/>
      <c r="T59" s="39"/>
      <c r="U59" s="39"/>
    </row>
    <row r="60" spans="1:21" ht="27.75" customHeight="1" thickBot="1">
      <c r="A60" s="173" t="s">
        <v>225</v>
      </c>
      <c r="B60" s="36" t="s">
        <v>218</v>
      </c>
      <c r="C60" s="51"/>
      <c r="D60" s="51"/>
      <c r="E60" s="54">
        <f>K60</f>
        <v>72</v>
      </c>
      <c r="F60" s="52"/>
      <c r="G60" s="52"/>
      <c r="H60" s="52"/>
      <c r="I60" s="52"/>
      <c r="J60" s="52"/>
      <c r="K60" s="52">
        <f>SUM(N60:U60)</f>
        <v>72</v>
      </c>
      <c r="L60" s="52"/>
      <c r="M60" s="52"/>
      <c r="N60" s="51"/>
      <c r="O60" s="51"/>
      <c r="P60" s="51"/>
      <c r="Q60" s="51"/>
      <c r="R60" s="51"/>
      <c r="S60" s="51"/>
      <c r="T60" s="51">
        <v>72</v>
      </c>
      <c r="U60" s="51"/>
    </row>
    <row r="61" spans="1:21" ht="27.75" customHeight="1" thickBot="1">
      <c r="A61" s="174" t="s">
        <v>226</v>
      </c>
      <c r="B61" s="44" t="s">
        <v>227</v>
      </c>
      <c r="C61" s="57"/>
      <c r="D61" s="57"/>
      <c r="E61" s="58">
        <f>SUM(E62:E64)</f>
        <v>235</v>
      </c>
      <c r="F61" s="58">
        <f aca="true" t="shared" si="27" ref="F61:M61">SUM(F62:F64)</f>
        <v>48.9</v>
      </c>
      <c r="G61" s="58">
        <f t="shared" si="27"/>
        <v>114</v>
      </c>
      <c r="H61" s="58">
        <f t="shared" si="27"/>
        <v>54</v>
      </c>
      <c r="I61" s="58">
        <f t="shared" si="27"/>
        <v>20</v>
      </c>
      <c r="J61" s="58">
        <f t="shared" si="27"/>
        <v>0</v>
      </c>
      <c r="K61" s="58">
        <f t="shared" si="27"/>
        <v>72</v>
      </c>
      <c r="L61" s="58">
        <f t="shared" si="27"/>
        <v>20</v>
      </c>
      <c r="M61" s="58">
        <f t="shared" si="27"/>
        <v>20</v>
      </c>
      <c r="N61" s="58">
        <f>SUM(N62:N64)</f>
        <v>0</v>
      </c>
      <c r="O61" s="58">
        <f aca="true" t="shared" si="28" ref="O61:U61">SUM(O62:O64)</f>
        <v>0</v>
      </c>
      <c r="P61" s="58">
        <f t="shared" si="28"/>
        <v>0</v>
      </c>
      <c r="Q61" s="58">
        <f t="shared" si="28"/>
        <v>0</v>
      </c>
      <c r="R61" s="58">
        <f t="shared" si="28"/>
        <v>0</v>
      </c>
      <c r="S61" s="58">
        <f t="shared" si="28"/>
        <v>0</v>
      </c>
      <c r="T61" s="58">
        <f t="shared" si="28"/>
        <v>64</v>
      </c>
      <c r="U61" s="58">
        <f t="shared" si="28"/>
        <v>122</v>
      </c>
    </row>
    <row r="62" spans="1:21" ht="27.75" customHeight="1">
      <c r="A62" s="175" t="s">
        <v>228</v>
      </c>
      <c r="B62" s="47" t="s">
        <v>229</v>
      </c>
      <c r="C62" s="53"/>
      <c r="D62" s="53"/>
      <c r="E62" s="54">
        <v>163</v>
      </c>
      <c r="F62" s="54">
        <f>E62/100*30</f>
        <v>48.9</v>
      </c>
      <c r="G62" s="31">
        <f>SUM(N62:U62)</f>
        <v>114</v>
      </c>
      <c r="H62" s="54">
        <f>G62-I62-L62-M62-J62</f>
        <v>54</v>
      </c>
      <c r="I62" s="54">
        <v>20</v>
      </c>
      <c r="J62" s="54"/>
      <c r="K62" s="54"/>
      <c r="L62" s="54">
        <v>20</v>
      </c>
      <c r="M62" s="54">
        <v>20</v>
      </c>
      <c r="N62" s="53"/>
      <c r="O62" s="53"/>
      <c r="P62" s="53"/>
      <c r="Q62" s="53"/>
      <c r="R62" s="53"/>
      <c r="S62" s="53"/>
      <c r="T62" s="53">
        <v>64</v>
      </c>
      <c r="U62" s="53">
        <v>50</v>
      </c>
    </row>
    <row r="63" spans="1:21" ht="27.75" customHeight="1">
      <c r="A63" s="175" t="s">
        <v>230</v>
      </c>
      <c r="B63" s="21" t="s">
        <v>216</v>
      </c>
      <c r="C63" s="39"/>
      <c r="D63" s="39"/>
      <c r="E63" s="54">
        <f>K63</f>
        <v>0</v>
      </c>
      <c r="F63" s="31"/>
      <c r="G63" s="31"/>
      <c r="H63" s="31"/>
      <c r="I63" s="31"/>
      <c r="J63" s="31"/>
      <c r="K63" s="31">
        <f>SUM(N63:U63)</f>
        <v>0</v>
      </c>
      <c r="L63" s="31"/>
      <c r="M63" s="31"/>
      <c r="N63" s="39"/>
      <c r="O63" s="39"/>
      <c r="P63" s="39"/>
      <c r="Q63" s="39"/>
      <c r="R63" s="39"/>
      <c r="S63" s="39"/>
      <c r="T63" s="39"/>
      <c r="U63" s="39"/>
    </row>
    <row r="64" spans="1:21" ht="27.75" customHeight="1" thickBot="1">
      <c r="A64" s="176" t="s">
        <v>231</v>
      </c>
      <c r="B64" s="36" t="s">
        <v>218</v>
      </c>
      <c r="C64" s="51"/>
      <c r="D64" s="51"/>
      <c r="E64" s="54">
        <f>K64</f>
        <v>72</v>
      </c>
      <c r="F64" s="52"/>
      <c r="G64" s="52"/>
      <c r="H64" s="52"/>
      <c r="I64" s="52"/>
      <c r="J64" s="52"/>
      <c r="K64" s="52">
        <f>SUM(N64:U64)</f>
        <v>72</v>
      </c>
      <c r="L64" s="52"/>
      <c r="M64" s="52"/>
      <c r="N64" s="51"/>
      <c r="O64" s="51"/>
      <c r="P64" s="51"/>
      <c r="Q64" s="51"/>
      <c r="R64" s="51"/>
      <c r="S64" s="51"/>
      <c r="T64" s="51"/>
      <c r="U64" s="51">
        <v>72</v>
      </c>
    </row>
    <row r="65" spans="1:21" ht="27.75" customHeight="1" thickBot="1">
      <c r="A65" s="174" t="s">
        <v>232</v>
      </c>
      <c r="B65" s="48" t="s">
        <v>233</v>
      </c>
      <c r="C65" s="57"/>
      <c r="D65" s="57"/>
      <c r="E65" s="58">
        <f>SUM(E66:E68)</f>
        <v>686</v>
      </c>
      <c r="F65" s="58">
        <f aca="true" t="shared" si="29" ref="F65:M65">SUM(F66:F68)</f>
        <v>97.8</v>
      </c>
      <c r="G65" s="58">
        <f t="shared" si="29"/>
        <v>228</v>
      </c>
      <c r="H65" s="58">
        <f t="shared" si="29"/>
        <v>110</v>
      </c>
      <c r="I65" s="58">
        <f t="shared" si="29"/>
        <v>78</v>
      </c>
      <c r="J65" s="58">
        <f t="shared" si="29"/>
        <v>0</v>
      </c>
      <c r="K65" s="58">
        <f t="shared" si="29"/>
        <v>360</v>
      </c>
      <c r="L65" s="58">
        <f t="shared" si="29"/>
        <v>20</v>
      </c>
      <c r="M65" s="58">
        <f t="shared" si="29"/>
        <v>20</v>
      </c>
      <c r="N65" s="58">
        <f>SUM(N66:N68)</f>
        <v>0</v>
      </c>
      <c r="O65" s="58">
        <f aca="true" t="shared" si="30" ref="O65:U65">SUM(O66:O68)</f>
        <v>0</v>
      </c>
      <c r="P65" s="58">
        <f t="shared" si="30"/>
        <v>76</v>
      </c>
      <c r="Q65" s="58">
        <f t="shared" si="30"/>
        <v>206</v>
      </c>
      <c r="R65" s="58">
        <f t="shared" si="30"/>
        <v>162</v>
      </c>
      <c r="S65" s="58">
        <f t="shared" si="30"/>
        <v>144</v>
      </c>
      <c r="T65" s="58">
        <f t="shared" si="30"/>
        <v>0</v>
      </c>
      <c r="U65" s="58">
        <f t="shared" si="30"/>
        <v>0</v>
      </c>
    </row>
    <row r="66" spans="1:21" ht="43.5" customHeight="1">
      <c r="A66" s="177" t="s">
        <v>234</v>
      </c>
      <c r="B66" s="125" t="s">
        <v>235</v>
      </c>
      <c r="C66" s="126"/>
      <c r="D66" s="126"/>
      <c r="E66" s="127">
        <v>326</v>
      </c>
      <c r="F66" s="127">
        <f>E66/100*30</f>
        <v>97.8</v>
      </c>
      <c r="G66" s="127">
        <f>SUM(N66:U66)</f>
        <v>228</v>
      </c>
      <c r="H66" s="127">
        <f>G66-I66-L66-M66-J66</f>
        <v>110</v>
      </c>
      <c r="I66" s="127">
        <v>78</v>
      </c>
      <c r="J66" s="127"/>
      <c r="K66" s="127"/>
      <c r="L66" s="127">
        <v>20</v>
      </c>
      <c r="M66" s="127">
        <v>20</v>
      </c>
      <c r="N66" s="126"/>
      <c r="O66" s="126"/>
      <c r="P66" s="126">
        <v>76</v>
      </c>
      <c r="Q66" s="126">
        <v>98</v>
      </c>
      <c r="R66" s="126">
        <v>54</v>
      </c>
      <c r="S66" s="126"/>
      <c r="T66" s="126"/>
      <c r="U66" s="128"/>
    </row>
    <row r="67" spans="1:21" ht="27.75" customHeight="1">
      <c r="A67" s="175" t="s">
        <v>236</v>
      </c>
      <c r="B67" s="21" t="s">
        <v>216</v>
      </c>
      <c r="C67" s="39"/>
      <c r="D67" s="39"/>
      <c r="E67" s="54">
        <f>K67</f>
        <v>108</v>
      </c>
      <c r="F67" s="31"/>
      <c r="G67" s="31"/>
      <c r="H67" s="31"/>
      <c r="I67" s="31"/>
      <c r="J67" s="31"/>
      <c r="K67" s="31">
        <f>SUM(N67:U67)</f>
        <v>108</v>
      </c>
      <c r="L67" s="31"/>
      <c r="M67" s="31"/>
      <c r="N67" s="39"/>
      <c r="O67" s="39"/>
      <c r="P67" s="39"/>
      <c r="Q67" s="39">
        <v>108</v>
      </c>
      <c r="R67" s="39"/>
      <c r="S67" s="39"/>
      <c r="T67" s="39"/>
      <c r="U67" s="83"/>
    </row>
    <row r="68" spans="1:21" ht="26.25" thickBot="1">
      <c r="A68" s="178" t="s">
        <v>237</v>
      </c>
      <c r="B68" s="108" t="s">
        <v>218</v>
      </c>
      <c r="C68" s="100"/>
      <c r="D68" s="100"/>
      <c r="E68" s="104">
        <f>K68</f>
        <v>252</v>
      </c>
      <c r="F68" s="99"/>
      <c r="G68" s="99"/>
      <c r="H68" s="99"/>
      <c r="I68" s="99"/>
      <c r="J68" s="99"/>
      <c r="K68" s="99">
        <f>SUM(N68:U68)</f>
        <v>252</v>
      </c>
      <c r="L68" s="99"/>
      <c r="M68" s="99"/>
      <c r="N68" s="100"/>
      <c r="O68" s="100"/>
      <c r="P68" s="100"/>
      <c r="Q68" s="100"/>
      <c r="R68" s="100">
        <v>108</v>
      </c>
      <c r="S68" s="100">
        <v>144</v>
      </c>
      <c r="T68" s="100"/>
      <c r="U68" s="101"/>
    </row>
    <row r="69" spans="1:21" ht="15.75" thickBot="1">
      <c r="A69" s="64" t="s">
        <v>70</v>
      </c>
      <c r="B69" s="65" t="s">
        <v>71</v>
      </c>
      <c r="C69" s="65"/>
      <c r="D69" s="65"/>
      <c r="E69" s="58">
        <f>K69</f>
        <v>144</v>
      </c>
      <c r="F69" s="58"/>
      <c r="G69" s="58"/>
      <c r="H69" s="58"/>
      <c r="I69" s="58"/>
      <c r="J69" s="58"/>
      <c r="K69" s="58">
        <f>SUM(N69:U69)</f>
        <v>144</v>
      </c>
      <c r="L69" s="58"/>
      <c r="M69" s="58"/>
      <c r="N69" s="58">
        <v>0</v>
      </c>
      <c r="O69" s="58">
        <v>0</v>
      </c>
      <c r="P69" s="58">
        <v>0</v>
      </c>
      <c r="Q69" s="58">
        <v>0</v>
      </c>
      <c r="R69" s="58">
        <v>0</v>
      </c>
      <c r="S69" s="58">
        <v>0</v>
      </c>
      <c r="T69" s="58">
        <v>0</v>
      </c>
      <c r="U69" s="143">
        <v>144</v>
      </c>
    </row>
    <row r="70" spans="1:21" ht="15">
      <c r="A70" s="129" t="s">
        <v>74</v>
      </c>
      <c r="B70" s="130" t="s">
        <v>75</v>
      </c>
      <c r="C70" s="130"/>
      <c r="D70" s="130"/>
      <c r="E70" s="131">
        <f>K70</f>
        <v>216</v>
      </c>
      <c r="F70" s="132"/>
      <c r="G70" s="132"/>
      <c r="H70" s="132"/>
      <c r="I70" s="132"/>
      <c r="J70" s="132"/>
      <c r="K70" s="131">
        <f>SUM(N70:U70)</f>
        <v>216</v>
      </c>
      <c r="L70" s="132"/>
      <c r="M70" s="132"/>
      <c r="N70" s="133"/>
      <c r="O70" s="133"/>
      <c r="P70" s="133"/>
      <c r="Q70" s="133"/>
      <c r="R70" s="133"/>
      <c r="S70" s="133"/>
      <c r="T70" s="133"/>
      <c r="U70" s="134">
        <v>216</v>
      </c>
    </row>
    <row r="71" spans="1:21" ht="15">
      <c r="A71" s="135"/>
      <c r="B71" s="73" t="s">
        <v>76</v>
      </c>
      <c r="C71" s="35"/>
      <c r="D71" s="35"/>
      <c r="E71" s="75"/>
      <c r="F71" s="75"/>
      <c r="G71" s="75"/>
      <c r="H71" s="75"/>
      <c r="I71" s="75"/>
      <c r="J71" s="75"/>
      <c r="K71" s="75"/>
      <c r="L71" s="75"/>
      <c r="M71" s="75"/>
      <c r="N71" s="72"/>
      <c r="O71" s="72"/>
      <c r="P71" s="72"/>
      <c r="Q71" s="72"/>
      <c r="R71" s="72"/>
      <c r="S71" s="72"/>
      <c r="T71" s="72"/>
      <c r="U71" s="136">
        <v>72</v>
      </c>
    </row>
    <row r="72" spans="1:21" ht="15.75" thickBot="1">
      <c r="A72" s="137"/>
      <c r="B72" s="138" t="s">
        <v>77</v>
      </c>
      <c r="C72" s="139"/>
      <c r="D72" s="139"/>
      <c r="E72" s="140"/>
      <c r="F72" s="140"/>
      <c r="G72" s="140"/>
      <c r="H72" s="140"/>
      <c r="I72" s="140"/>
      <c r="J72" s="140"/>
      <c r="K72" s="140"/>
      <c r="L72" s="140"/>
      <c r="M72" s="140"/>
      <c r="N72" s="141"/>
      <c r="O72" s="141"/>
      <c r="P72" s="141"/>
      <c r="Q72" s="141"/>
      <c r="R72" s="141"/>
      <c r="S72" s="141"/>
      <c r="T72" s="141"/>
      <c r="U72" s="142">
        <v>36</v>
      </c>
    </row>
    <row r="73" spans="1:21" ht="24.75" customHeight="1" thickBot="1">
      <c r="A73" s="409" t="s">
        <v>277</v>
      </c>
      <c r="B73" s="409"/>
      <c r="C73" s="409"/>
      <c r="D73" s="409"/>
      <c r="E73" s="148"/>
      <c r="F73" s="150"/>
      <c r="G73" s="405" t="s">
        <v>73</v>
      </c>
      <c r="H73" s="386" t="s">
        <v>276</v>
      </c>
      <c r="I73" s="387"/>
      <c r="J73" s="387"/>
      <c r="K73" s="387"/>
      <c r="L73" s="387"/>
      <c r="M73" s="387"/>
      <c r="N73" s="179"/>
      <c r="O73" s="179"/>
      <c r="P73" s="179"/>
      <c r="Q73" s="179"/>
      <c r="R73" s="179"/>
      <c r="S73" s="179"/>
      <c r="T73" s="179"/>
      <c r="U73" s="180"/>
    </row>
    <row r="74" spans="1:21" ht="15" customHeight="1" thickBot="1">
      <c r="A74" s="379" t="s">
        <v>80</v>
      </c>
      <c r="B74" s="380"/>
      <c r="C74" s="380"/>
      <c r="D74" s="380"/>
      <c r="E74" s="149"/>
      <c r="F74" s="151"/>
      <c r="G74" s="406"/>
      <c r="H74" s="388" t="s">
        <v>88</v>
      </c>
      <c r="I74" s="389"/>
      <c r="J74" s="389"/>
      <c r="K74" s="389"/>
      <c r="L74" s="389"/>
      <c r="M74" s="390"/>
      <c r="N74" s="145">
        <f aca="true" t="shared" si="31" ref="N74:U74">COUNT(N7:N18,N20:N22,N25:N29,N31:N33,N36:N46,N49:N52,N56,N60,N64)</f>
        <v>22</v>
      </c>
      <c r="O74" s="145">
        <f t="shared" si="31"/>
        <v>22</v>
      </c>
      <c r="P74" s="145">
        <f t="shared" si="31"/>
        <v>19</v>
      </c>
      <c r="Q74" s="145">
        <f t="shared" si="31"/>
        <v>19</v>
      </c>
      <c r="R74" s="145">
        <f t="shared" si="31"/>
        <v>16</v>
      </c>
      <c r="S74" s="145">
        <f t="shared" si="31"/>
        <v>16</v>
      </c>
      <c r="T74" s="145">
        <f t="shared" si="31"/>
        <v>16</v>
      </c>
      <c r="U74" s="145">
        <f t="shared" si="31"/>
        <v>14</v>
      </c>
    </row>
    <row r="75" spans="1:21" ht="15" customHeight="1" thickBot="1">
      <c r="A75" s="379" t="s">
        <v>81</v>
      </c>
      <c r="B75" s="380"/>
      <c r="C75" s="380"/>
      <c r="D75" s="380"/>
      <c r="E75" s="149"/>
      <c r="F75" s="151"/>
      <c r="G75" s="406"/>
      <c r="H75" s="386" t="s">
        <v>275</v>
      </c>
      <c r="I75" s="387"/>
      <c r="J75" s="387"/>
      <c r="K75" s="387"/>
      <c r="L75" s="387"/>
      <c r="M75" s="408"/>
      <c r="N75" s="146"/>
      <c r="O75" s="146"/>
      <c r="P75" s="146"/>
      <c r="Q75" s="146"/>
      <c r="R75" s="146"/>
      <c r="S75" s="146">
        <v>1</v>
      </c>
      <c r="T75" s="146">
        <v>1</v>
      </c>
      <c r="U75" s="146"/>
    </row>
    <row r="76" spans="1:21" ht="24" customHeight="1" thickBot="1">
      <c r="A76" s="384" t="s">
        <v>82</v>
      </c>
      <c r="B76" s="385"/>
      <c r="C76" s="385"/>
      <c r="D76" s="385"/>
      <c r="E76" s="149"/>
      <c r="F76" s="152"/>
      <c r="G76" s="406"/>
      <c r="H76" s="381" t="s">
        <v>89</v>
      </c>
      <c r="I76" s="382"/>
      <c r="J76" s="382"/>
      <c r="K76" s="382"/>
      <c r="L76" s="382"/>
      <c r="M76" s="383"/>
      <c r="N76" s="147">
        <f>N67</f>
        <v>0</v>
      </c>
      <c r="O76" s="147">
        <f aca="true" t="shared" si="32" ref="O76:U76">O67</f>
        <v>0</v>
      </c>
      <c r="P76" s="147">
        <f t="shared" si="32"/>
        <v>0</v>
      </c>
      <c r="Q76" s="147">
        <f t="shared" si="32"/>
        <v>108</v>
      </c>
      <c r="R76" s="147">
        <f t="shared" si="32"/>
        <v>0</v>
      </c>
      <c r="S76" s="147">
        <f t="shared" si="32"/>
        <v>0</v>
      </c>
      <c r="T76" s="147">
        <f t="shared" si="32"/>
        <v>0</v>
      </c>
      <c r="U76" s="147">
        <f t="shared" si="32"/>
        <v>0</v>
      </c>
    </row>
    <row r="77" spans="1:21" ht="25.5" customHeight="1" thickBot="1">
      <c r="A77" s="384" t="s">
        <v>278</v>
      </c>
      <c r="B77" s="385"/>
      <c r="C77" s="385"/>
      <c r="D77" s="385"/>
      <c r="E77" s="149"/>
      <c r="F77" s="152"/>
      <c r="G77" s="406"/>
      <c r="H77" s="381" t="s">
        <v>90</v>
      </c>
      <c r="I77" s="382"/>
      <c r="J77" s="382"/>
      <c r="K77" s="382"/>
      <c r="L77" s="382"/>
      <c r="M77" s="383"/>
      <c r="N77" s="147">
        <f>N68+N64+N60+N56</f>
        <v>0</v>
      </c>
      <c r="O77" s="147">
        <f aca="true" t="shared" si="33" ref="O77:U77">O68+O64+O60+O56</f>
        <v>0</v>
      </c>
      <c r="P77" s="147">
        <f t="shared" si="33"/>
        <v>0</v>
      </c>
      <c r="Q77" s="147">
        <f t="shared" si="33"/>
        <v>0</v>
      </c>
      <c r="R77" s="147">
        <f t="shared" si="33"/>
        <v>108</v>
      </c>
      <c r="S77" s="147">
        <f t="shared" si="33"/>
        <v>288</v>
      </c>
      <c r="T77" s="147">
        <f t="shared" si="33"/>
        <v>72</v>
      </c>
      <c r="U77" s="147">
        <f t="shared" si="33"/>
        <v>252</v>
      </c>
    </row>
    <row r="78" spans="1:21" ht="25.5" customHeight="1" thickBot="1">
      <c r="A78" s="384" t="s">
        <v>279</v>
      </c>
      <c r="B78" s="385"/>
      <c r="C78" s="385"/>
      <c r="D78" s="385"/>
      <c r="E78" s="149"/>
      <c r="F78" s="152"/>
      <c r="G78" s="406"/>
      <c r="H78" s="381" t="s">
        <v>92</v>
      </c>
      <c r="I78" s="382"/>
      <c r="J78" s="382"/>
      <c r="K78" s="382"/>
      <c r="L78" s="382"/>
      <c r="M78" s="383"/>
      <c r="N78" s="144">
        <f>N69</f>
        <v>0</v>
      </c>
      <c r="O78" s="144">
        <f aca="true" t="shared" si="34" ref="O78:U78">O69</f>
        <v>0</v>
      </c>
      <c r="P78" s="144">
        <f t="shared" si="34"/>
        <v>0</v>
      </c>
      <c r="Q78" s="144">
        <f t="shared" si="34"/>
        <v>0</v>
      </c>
      <c r="R78" s="144">
        <f t="shared" si="34"/>
        <v>0</v>
      </c>
      <c r="S78" s="144">
        <f t="shared" si="34"/>
        <v>0</v>
      </c>
      <c r="T78" s="144">
        <f t="shared" si="34"/>
        <v>0</v>
      </c>
      <c r="U78" s="144">
        <f t="shared" si="34"/>
        <v>144</v>
      </c>
    </row>
    <row r="79" spans="1:21" ht="25.5" customHeight="1" thickBot="1">
      <c r="A79" s="384" t="s">
        <v>280</v>
      </c>
      <c r="B79" s="385"/>
      <c r="C79" s="385"/>
      <c r="D79" s="385"/>
      <c r="E79" s="149"/>
      <c r="F79" s="152"/>
      <c r="G79" s="406"/>
      <c r="H79" s="381" t="s">
        <v>93</v>
      </c>
      <c r="I79" s="382"/>
      <c r="J79" s="382"/>
      <c r="K79" s="382"/>
      <c r="L79" s="382"/>
      <c r="M79" s="383"/>
      <c r="N79" s="153" t="s">
        <v>94</v>
      </c>
      <c r="O79" s="154" t="s">
        <v>94</v>
      </c>
      <c r="P79" s="153" t="s">
        <v>94</v>
      </c>
      <c r="Q79" s="153" t="s">
        <v>94</v>
      </c>
      <c r="R79" s="153" t="s">
        <v>94</v>
      </c>
      <c r="S79" s="153" t="s">
        <v>94</v>
      </c>
      <c r="T79" s="153" t="s">
        <v>94</v>
      </c>
      <c r="U79" s="153" t="s">
        <v>94</v>
      </c>
    </row>
    <row r="80" spans="1:21" ht="33.75" customHeight="1" thickBot="1">
      <c r="A80" s="399"/>
      <c r="B80" s="400"/>
      <c r="C80" s="400"/>
      <c r="D80" s="400"/>
      <c r="E80" s="400"/>
      <c r="F80" s="401"/>
      <c r="G80" s="407"/>
      <c r="H80" s="402" t="s">
        <v>272</v>
      </c>
      <c r="I80" s="403"/>
      <c r="J80" s="403"/>
      <c r="K80" s="403"/>
      <c r="L80" s="403"/>
      <c r="M80" s="404"/>
      <c r="N80" s="147" t="s">
        <v>96</v>
      </c>
      <c r="O80" s="147" t="s">
        <v>96</v>
      </c>
      <c r="P80" s="147" t="s">
        <v>96</v>
      </c>
      <c r="Q80" s="147" t="s">
        <v>96</v>
      </c>
      <c r="R80" s="147" t="s">
        <v>96</v>
      </c>
      <c r="S80" s="147" t="s">
        <v>96</v>
      </c>
      <c r="T80" s="147" t="s">
        <v>96</v>
      </c>
      <c r="U80" s="147" t="s">
        <v>96</v>
      </c>
    </row>
    <row r="82" spans="1:21" ht="15">
      <c r="A82" s="5"/>
      <c r="B82" s="5"/>
      <c r="C82" s="5"/>
      <c r="D82" s="5"/>
      <c r="E82" s="181"/>
      <c r="F82" s="181"/>
      <c r="G82" s="181"/>
      <c r="H82" s="181"/>
      <c r="I82" s="181"/>
      <c r="J82" s="181"/>
      <c r="K82" s="181"/>
      <c r="L82" s="181"/>
      <c r="M82" s="181"/>
      <c r="N82" s="5"/>
      <c r="O82" s="5"/>
      <c r="P82" s="5"/>
      <c r="Q82" s="5"/>
      <c r="R82" s="5"/>
      <c r="S82" s="5"/>
      <c r="T82" s="5"/>
      <c r="U82" s="5"/>
    </row>
    <row r="83" spans="1:21" ht="15">
      <c r="A83" s="5"/>
      <c r="B83" s="5"/>
      <c r="C83" s="5"/>
      <c r="D83" s="5"/>
      <c r="E83" s="181"/>
      <c r="F83" s="181"/>
      <c r="G83" s="181"/>
      <c r="H83" s="181"/>
      <c r="I83" s="181"/>
      <c r="J83" s="181"/>
      <c r="K83" s="181"/>
      <c r="L83" s="181"/>
      <c r="M83" s="181"/>
      <c r="N83" s="5"/>
      <c r="O83" s="5"/>
      <c r="P83" s="5"/>
      <c r="Q83" s="5"/>
      <c r="R83" s="5"/>
      <c r="S83" s="5"/>
      <c r="T83" s="5"/>
      <c r="U83" s="5"/>
    </row>
    <row r="84" spans="1:21" ht="15">
      <c r="A84" s="5"/>
      <c r="B84" s="5"/>
      <c r="C84" s="5"/>
      <c r="D84" s="5"/>
      <c r="E84" s="181"/>
      <c r="F84" s="181"/>
      <c r="G84" s="181"/>
      <c r="H84" s="181"/>
      <c r="I84" s="181"/>
      <c r="J84" s="181"/>
      <c r="K84" s="181"/>
      <c r="L84" s="181"/>
      <c r="M84" s="181"/>
      <c r="N84" s="5"/>
      <c r="O84" s="5"/>
      <c r="P84" s="5"/>
      <c r="Q84" s="5"/>
      <c r="R84" s="5"/>
      <c r="S84" s="5"/>
      <c r="T84" s="5"/>
      <c r="U84" s="5"/>
    </row>
  </sheetData>
  <sheetProtection/>
  <mergeCells count="47">
    <mergeCell ref="T2:U2"/>
    <mergeCell ref="A25:B25"/>
    <mergeCell ref="F1:M1"/>
    <mergeCell ref="N1:U1"/>
    <mergeCell ref="F2:F5"/>
    <mergeCell ref="G2:M2"/>
    <mergeCell ref="D2:D5"/>
    <mergeCell ref="C2:C5"/>
    <mergeCell ref="N2:O2"/>
    <mergeCell ref="P2:Q2"/>
    <mergeCell ref="R2:S2"/>
    <mergeCell ref="U3:U5"/>
    <mergeCell ref="G4:G5"/>
    <mergeCell ref="H4:J4"/>
    <mergeCell ref="A9:A10"/>
    <mergeCell ref="O3:O5"/>
    <mergeCell ref="P3:P5"/>
    <mergeCell ref="Q3:Q5"/>
    <mergeCell ref="R3:R5"/>
    <mergeCell ref="S3:S5"/>
    <mergeCell ref="A80:F80"/>
    <mergeCell ref="H76:M76"/>
    <mergeCell ref="H80:M80"/>
    <mergeCell ref="H79:M79"/>
    <mergeCell ref="H78:M78"/>
    <mergeCell ref="G73:G80"/>
    <mergeCell ref="H75:M75"/>
    <mergeCell ref="A78:D78"/>
    <mergeCell ref="A79:D79"/>
    <mergeCell ref="A73:D73"/>
    <mergeCell ref="T3:T5"/>
    <mergeCell ref="A1:A5"/>
    <mergeCell ref="B1:B5"/>
    <mergeCell ref="C1:D1"/>
    <mergeCell ref="E1:E5"/>
    <mergeCell ref="K3:K5"/>
    <mergeCell ref="L3:L5"/>
    <mergeCell ref="M3:M5"/>
    <mergeCell ref="N3:N5"/>
    <mergeCell ref="G3:J3"/>
    <mergeCell ref="A74:D74"/>
    <mergeCell ref="A75:D75"/>
    <mergeCell ref="H77:M77"/>
    <mergeCell ref="A76:D76"/>
    <mergeCell ref="A77:D77"/>
    <mergeCell ref="H73:M73"/>
    <mergeCell ref="H74:M74"/>
  </mergeCells>
  <printOptions/>
  <pageMargins left="0.11811023622047245" right="0.1968503937007874" top="0.15748031496062992" bottom="0.15748031496062992" header="0.31496062992125984" footer="0.31496062992125984"/>
  <pageSetup fitToHeight="0" fitToWidth="1" horizontalDpi="600" verticalDpi="600" orientation="landscape" paperSize="8" scale="89" r:id="rId1"/>
</worksheet>
</file>

<file path=xl/worksheets/sheet2.xml><?xml version="1.0" encoding="utf-8"?>
<worksheet xmlns="http://schemas.openxmlformats.org/spreadsheetml/2006/main" xmlns:r="http://schemas.openxmlformats.org/officeDocument/2006/relationships">
  <sheetPr>
    <pageSetUpPr fitToPage="1"/>
  </sheetPr>
  <dimension ref="A1:AS73"/>
  <sheetViews>
    <sheetView tabSelected="1" zoomScale="90" zoomScaleNormal="90" zoomScalePageLayoutView="0" workbookViewId="0" topLeftCell="A1">
      <pane xSplit="2" ySplit="9" topLeftCell="C70" activePane="bottomRight" state="frozen"/>
      <selection pane="topLeft" activeCell="A1" sqref="A1"/>
      <selection pane="topRight" activeCell="C1" sqref="C1"/>
      <selection pane="bottomLeft" activeCell="A7" sqref="A7"/>
      <selection pane="bottomRight" activeCell="A74" sqref="A74"/>
    </sheetView>
  </sheetViews>
  <sheetFormatPr defaultColWidth="9.140625" defaultRowHeight="15"/>
  <cols>
    <col min="1" max="1" width="10.421875" style="20" customWidth="1"/>
    <col min="2" max="2" width="28.57421875" style="20" customWidth="1"/>
    <col min="3" max="3" width="10.57421875" style="243" customWidth="1"/>
    <col min="4" max="4" width="10.140625" style="20" customWidth="1"/>
    <col min="5" max="5" width="6.8515625" style="186" customWidth="1"/>
    <col min="6" max="6" width="6.421875" style="186" customWidth="1"/>
    <col min="7" max="7" width="6.57421875" style="186" customWidth="1"/>
    <col min="8" max="10" width="6.140625" style="186" customWidth="1"/>
    <col min="11" max="12" width="5.140625" style="186" customWidth="1"/>
    <col min="13" max="13" width="5.57421875" style="186" customWidth="1"/>
    <col min="14" max="14" width="5.28125" style="186" customWidth="1"/>
    <col min="15" max="15" width="5.57421875" style="186" customWidth="1"/>
    <col min="16" max="17" width="5.28125" style="183" customWidth="1"/>
    <col min="18" max="19" width="5.28125" style="186" customWidth="1"/>
    <col min="20" max="21" width="5.28125" style="183" customWidth="1"/>
    <col min="22" max="23" width="5.57421875" style="186" customWidth="1"/>
    <col min="24" max="25" width="5.28125" style="183" customWidth="1"/>
    <col min="26" max="27" width="5.28125" style="186" customWidth="1"/>
    <col min="28" max="29" width="5.28125" style="183" customWidth="1"/>
    <col min="30" max="31" width="5.28125" style="186" customWidth="1"/>
    <col min="32" max="33" width="5.28125" style="183" customWidth="1"/>
    <col min="34" max="35" width="5.28125" style="186" customWidth="1"/>
    <col min="36" max="37" width="5.28125" style="183" customWidth="1"/>
    <col min="38" max="39" width="5.28125" style="186" customWidth="1"/>
    <col min="40" max="41" width="5.28125" style="183" customWidth="1"/>
    <col min="42" max="43" width="5.28125" style="186" customWidth="1"/>
    <col min="44" max="45" width="5.28125" style="183" customWidth="1"/>
    <col min="46" max="16384" width="9.140625" style="20" customWidth="1"/>
  </cols>
  <sheetData>
    <row r="1" spans="1:45" s="243" customFormat="1" ht="19.5" customHeight="1">
      <c r="A1" s="522" t="s">
        <v>331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row>
    <row r="2" spans="1:45" s="243" customFormat="1" ht="15" customHeight="1" thickBot="1">
      <c r="A2" s="522"/>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row>
    <row r="3" spans="1:45" s="198" customFormat="1" ht="39.75" customHeight="1" thickBot="1">
      <c r="A3" s="471" t="s">
        <v>0</v>
      </c>
      <c r="B3" s="474" t="s">
        <v>1</v>
      </c>
      <c r="C3" s="477" t="s">
        <v>290</v>
      </c>
      <c r="D3" s="477"/>
      <c r="E3" s="478" t="s">
        <v>291</v>
      </c>
      <c r="F3" s="481" t="s">
        <v>4</v>
      </c>
      <c r="G3" s="482"/>
      <c r="H3" s="482"/>
      <c r="I3" s="482"/>
      <c r="J3" s="482"/>
      <c r="K3" s="482"/>
      <c r="L3" s="482"/>
      <c r="M3" s="483"/>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7"/>
    </row>
    <row r="4" spans="1:45" s="201" customFormat="1" ht="24.75" customHeight="1" thickBot="1">
      <c r="A4" s="472"/>
      <c r="B4" s="475"/>
      <c r="C4" s="492" t="s">
        <v>5</v>
      </c>
      <c r="D4" s="495" t="s">
        <v>6</v>
      </c>
      <c r="E4" s="479"/>
      <c r="F4" s="498" t="s">
        <v>307</v>
      </c>
      <c r="G4" s="501" t="s">
        <v>8</v>
      </c>
      <c r="H4" s="482"/>
      <c r="I4" s="482"/>
      <c r="J4" s="482"/>
      <c r="K4" s="482"/>
      <c r="L4" s="482"/>
      <c r="M4" s="483"/>
      <c r="N4" s="459" t="s">
        <v>9</v>
      </c>
      <c r="O4" s="460"/>
      <c r="P4" s="460"/>
      <c r="Q4" s="460"/>
      <c r="R4" s="460"/>
      <c r="S4" s="460"/>
      <c r="T4" s="460"/>
      <c r="U4" s="461"/>
      <c r="V4" s="459" t="s">
        <v>10</v>
      </c>
      <c r="W4" s="460"/>
      <c r="X4" s="460"/>
      <c r="Y4" s="460"/>
      <c r="Z4" s="460"/>
      <c r="AA4" s="460"/>
      <c r="AB4" s="460"/>
      <c r="AC4" s="461"/>
      <c r="AD4" s="460" t="s">
        <v>11</v>
      </c>
      <c r="AE4" s="460"/>
      <c r="AF4" s="460"/>
      <c r="AG4" s="460"/>
      <c r="AH4" s="460"/>
      <c r="AI4" s="460"/>
      <c r="AJ4" s="460"/>
      <c r="AK4" s="460"/>
      <c r="AL4" s="459" t="s">
        <v>12</v>
      </c>
      <c r="AM4" s="460"/>
      <c r="AN4" s="460"/>
      <c r="AO4" s="460"/>
      <c r="AP4" s="460"/>
      <c r="AQ4" s="460"/>
      <c r="AR4" s="460"/>
      <c r="AS4" s="461"/>
    </row>
    <row r="5" spans="1:45" s="201" customFormat="1" ht="24.75" customHeight="1" thickBot="1">
      <c r="A5" s="472"/>
      <c r="B5" s="475"/>
      <c r="C5" s="493"/>
      <c r="D5" s="496"/>
      <c r="E5" s="479"/>
      <c r="F5" s="499"/>
      <c r="G5" s="514" t="s">
        <v>14</v>
      </c>
      <c r="H5" s="515"/>
      <c r="I5" s="515"/>
      <c r="J5" s="516"/>
      <c r="K5" s="489" t="s">
        <v>303</v>
      </c>
      <c r="L5" s="487" t="s">
        <v>16</v>
      </c>
      <c r="M5" s="484" t="s">
        <v>17</v>
      </c>
      <c r="N5" s="436">
        <f>SUM(N10:Q10)</f>
        <v>96</v>
      </c>
      <c r="O5" s="437"/>
      <c r="P5" s="437"/>
      <c r="Q5" s="438"/>
      <c r="R5" s="439">
        <f>SUM(R10:U10)</f>
        <v>96</v>
      </c>
      <c r="S5" s="437"/>
      <c r="T5" s="437"/>
      <c r="U5" s="440"/>
      <c r="V5" s="436">
        <f>SUM(V10:Y10)</f>
        <v>96</v>
      </c>
      <c r="W5" s="437"/>
      <c r="X5" s="437"/>
      <c r="Y5" s="438"/>
      <c r="Z5" s="439">
        <f>SUM(Z10:AC10)</f>
        <v>96</v>
      </c>
      <c r="AA5" s="437"/>
      <c r="AB5" s="437"/>
      <c r="AC5" s="440"/>
      <c r="AD5" s="436">
        <f>SUM(AD10:AG10)</f>
        <v>96</v>
      </c>
      <c r="AE5" s="437"/>
      <c r="AF5" s="437"/>
      <c r="AG5" s="438"/>
      <c r="AH5" s="436">
        <f>SUM(AH10:AK10)</f>
        <v>96</v>
      </c>
      <c r="AI5" s="437"/>
      <c r="AJ5" s="437"/>
      <c r="AK5" s="438"/>
      <c r="AL5" s="439">
        <f>SUM(AL10:AO10)</f>
        <v>96</v>
      </c>
      <c r="AM5" s="437"/>
      <c r="AN5" s="437"/>
      <c r="AO5" s="440"/>
      <c r="AP5" s="436">
        <f>SUM(AP10:AS10)</f>
        <v>96</v>
      </c>
      <c r="AQ5" s="437"/>
      <c r="AR5" s="437"/>
      <c r="AS5" s="438"/>
    </row>
    <row r="6" spans="1:45" s="201" customFormat="1" ht="24.75" customHeight="1" thickBot="1">
      <c r="A6" s="472"/>
      <c r="B6" s="475"/>
      <c r="C6" s="493"/>
      <c r="D6" s="496"/>
      <c r="E6" s="479"/>
      <c r="F6" s="499"/>
      <c r="G6" s="517"/>
      <c r="H6" s="518"/>
      <c r="I6" s="518"/>
      <c r="J6" s="519"/>
      <c r="K6" s="490"/>
      <c r="L6" s="416"/>
      <c r="M6" s="485"/>
      <c r="N6" s="455" t="s">
        <v>332</v>
      </c>
      <c r="O6" s="393"/>
      <c r="P6" s="393"/>
      <c r="Q6" s="456"/>
      <c r="R6" s="457" t="s">
        <v>333</v>
      </c>
      <c r="S6" s="393"/>
      <c r="T6" s="393"/>
      <c r="U6" s="458"/>
      <c r="V6" s="468" t="s">
        <v>334</v>
      </c>
      <c r="W6" s="469"/>
      <c r="X6" s="469"/>
      <c r="Y6" s="470"/>
      <c r="Z6" s="457" t="s">
        <v>335</v>
      </c>
      <c r="AA6" s="393"/>
      <c r="AB6" s="393"/>
      <c r="AC6" s="458"/>
      <c r="AD6" s="455" t="s">
        <v>336</v>
      </c>
      <c r="AE6" s="393"/>
      <c r="AF6" s="393"/>
      <c r="AG6" s="456"/>
      <c r="AH6" s="455" t="s">
        <v>337</v>
      </c>
      <c r="AI6" s="393"/>
      <c r="AJ6" s="393"/>
      <c r="AK6" s="456"/>
      <c r="AL6" s="457" t="s">
        <v>338</v>
      </c>
      <c r="AM6" s="393"/>
      <c r="AN6" s="393"/>
      <c r="AO6" s="458"/>
      <c r="AP6" s="455" t="s">
        <v>339</v>
      </c>
      <c r="AQ6" s="393"/>
      <c r="AR6" s="393"/>
      <c r="AS6" s="456"/>
    </row>
    <row r="7" spans="1:45" s="198" customFormat="1" ht="24.75" customHeight="1" thickBot="1">
      <c r="A7" s="472"/>
      <c r="B7" s="475"/>
      <c r="C7" s="493"/>
      <c r="D7" s="496"/>
      <c r="E7" s="479"/>
      <c r="F7" s="499"/>
      <c r="G7" s="504" t="s">
        <v>310</v>
      </c>
      <c r="H7" s="506" t="s">
        <v>289</v>
      </c>
      <c r="I7" s="507"/>
      <c r="J7" s="508"/>
      <c r="K7" s="490"/>
      <c r="L7" s="416"/>
      <c r="M7" s="485"/>
      <c r="N7" s="445" t="s">
        <v>302</v>
      </c>
      <c r="O7" s="443" t="s">
        <v>16</v>
      </c>
      <c r="P7" s="443" t="s">
        <v>17</v>
      </c>
      <c r="Q7" s="441" t="s">
        <v>307</v>
      </c>
      <c r="R7" s="464" t="s">
        <v>302</v>
      </c>
      <c r="S7" s="443" t="s">
        <v>16</v>
      </c>
      <c r="T7" s="443" t="s">
        <v>17</v>
      </c>
      <c r="U7" s="462" t="s">
        <v>307</v>
      </c>
      <c r="V7" s="445" t="s">
        <v>302</v>
      </c>
      <c r="W7" s="443" t="s">
        <v>16</v>
      </c>
      <c r="X7" s="443" t="s">
        <v>17</v>
      </c>
      <c r="Y7" s="441" t="s">
        <v>307</v>
      </c>
      <c r="Z7" s="464" t="s">
        <v>302</v>
      </c>
      <c r="AA7" s="443" t="s">
        <v>16</v>
      </c>
      <c r="AB7" s="443" t="s">
        <v>17</v>
      </c>
      <c r="AC7" s="462" t="s">
        <v>307</v>
      </c>
      <c r="AD7" s="445" t="s">
        <v>302</v>
      </c>
      <c r="AE7" s="443" t="s">
        <v>16</v>
      </c>
      <c r="AF7" s="443" t="s">
        <v>17</v>
      </c>
      <c r="AG7" s="441" t="s">
        <v>307</v>
      </c>
      <c r="AH7" s="445" t="s">
        <v>302</v>
      </c>
      <c r="AI7" s="443" t="s">
        <v>16</v>
      </c>
      <c r="AJ7" s="443" t="s">
        <v>17</v>
      </c>
      <c r="AK7" s="441" t="s">
        <v>307</v>
      </c>
      <c r="AL7" s="464" t="s">
        <v>302</v>
      </c>
      <c r="AM7" s="443" t="s">
        <v>16</v>
      </c>
      <c r="AN7" s="443" t="s">
        <v>17</v>
      </c>
      <c r="AO7" s="462" t="s">
        <v>307</v>
      </c>
      <c r="AP7" s="445" t="s">
        <v>302</v>
      </c>
      <c r="AQ7" s="443" t="s">
        <v>16</v>
      </c>
      <c r="AR7" s="443" t="s">
        <v>17</v>
      </c>
      <c r="AS7" s="441" t="s">
        <v>307</v>
      </c>
    </row>
    <row r="8" spans="1:45" s="198" customFormat="1" ht="64.5" customHeight="1" thickBot="1">
      <c r="A8" s="473"/>
      <c r="B8" s="476"/>
      <c r="C8" s="494"/>
      <c r="D8" s="497"/>
      <c r="E8" s="480"/>
      <c r="F8" s="500"/>
      <c r="G8" s="505"/>
      <c r="H8" s="321" t="s">
        <v>30</v>
      </c>
      <c r="I8" s="322" t="s">
        <v>341</v>
      </c>
      <c r="J8" s="323" t="s">
        <v>342</v>
      </c>
      <c r="K8" s="491"/>
      <c r="L8" s="488"/>
      <c r="M8" s="486"/>
      <c r="N8" s="446"/>
      <c r="O8" s="444"/>
      <c r="P8" s="444"/>
      <c r="Q8" s="442"/>
      <c r="R8" s="465"/>
      <c r="S8" s="444"/>
      <c r="T8" s="444"/>
      <c r="U8" s="463"/>
      <c r="V8" s="446"/>
      <c r="W8" s="444"/>
      <c r="X8" s="444"/>
      <c r="Y8" s="442"/>
      <c r="Z8" s="465"/>
      <c r="AA8" s="444"/>
      <c r="AB8" s="444"/>
      <c r="AC8" s="463"/>
      <c r="AD8" s="446"/>
      <c r="AE8" s="444"/>
      <c r="AF8" s="444"/>
      <c r="AG8" s="442"/>
      <c r="AH8" s="446"/>
      <c r="AI8" s="444"/>
      <c r="AJ8" s="444"/>
      <c r="AK8" s="442"/>
      <c r="AL8" s="465"/>
      <c r="AM8" s="444"/>
      <c r="AN8" s="444"/>
      <c r="AO8" s="463"/>
      <c r="AP8" s="446"/>
      <c r="AQ8" s="444"/>
      <c r="AR8" s="444"/>
      <c r="AS8" s="442"/>
    </row>
    <row r="9" spans="1:45" s="202" customFormat="1" ht="24.75" customHeight="1" thickBot="1">
      <c r="A9" s="324"/>
      <c r="B9" s="199"/>
      <c r="C9" s="324"/>
      <c r="D9" s="200"/>
      <c r="E9" s="324"/>
      <c r="F9" s="233">
        <f>E10-G9</f>
        <v>3824</v>
      </c>
      <c r="G9" s="324">
        <v>640</v>
      </c>
      <c r="H9" s="325"/>
      <c r="I9" s="327"/>
      <c r="J9" s="326"/>
      <c r="K9" s="328"/>
      <c r="L9" s="327">
        <v>100</v>
      </c>
      <c r="M9" s="329">
        <v>240</v>
      </c>
      <c r="N9" s="422">
        <f>N10+P10</f>
        <v>80</v>
      </c>
      <c r="O9" s="422"/>
      <c r="P9" s="422"/>
      <c r="Q9" s="423"/>
      <c r="R9" s="421">
        <f>R10+T10</f>
        <v>80</v>
      </c>
      <c r="S9" s="422"/>
      <c r="T9" s="422"/>
      <c r="U9" s="423"/>
      <c r="V9" s="421">
        <f>V10+X10</f>
        <v>80</v>
      </c>
      <c r="W9" s="422"/>
      <c r="X9" s="422"/>
      <c r="Y9" s="423"/>
      <c r="Z9" s="421">
        <f>Z10+AB10</f>
        <v>80</v>
      </c>
      <c r="AA9" s="422"/>
      <c r="AB9" s="422"/>
      <c r="AC9" s="423"/>
      <c r="AD9" s="421">
        <f>AD10+AF10</f>
        <v>80</v>
      </c>
      <c r="AE9" s="422"/>
      <c r="AF9" s="422"/>
      <c r="AG9" s="423"/>
      <c r="AH9" s="421">
        <f>AH10+AJ10</f>
        <v>80</v>
      </c>
      <c r="AI9" s="422"/>
      <c r="AJ9" s="422"/>
      <c r="AK9" s="423"/>
      <c r="AL9" s="421">
        <f>AL10+AN10</f>
        <v>80</v>
      </c>
      <c r="AM9" s="422"/>
      <c r="AN9" s="422"/>
      <c r="AO9" s="423"/>
      <c r="AP9" s="421">
        <f>AP10+AR10</f>
        <v>80</v>
      </c>
      <c r="AQ9" s="422"/>
      <c r="AR9" s="422"/>
      <c r="AS9" s="423"/>
    </row>
    <row r="10" spans="1:45" s="203" customFormat="1" ht="24.75" customHeight="1" thickBot="1">
      <c r="A10" s="283"/>
      <c r="B10" s="338" t="s">
        <v>238</v>
      </c>
      <c r="C10" s="349"/>
      <c r="D10" s="344"/>
      <c r="E10" s="284">
        <f aca="true" t="shared" si="0" ref="E10:M10">E11+E17+E20+E56+E57</f>
        <v>4464</v>
      </c>
      <c r="F10" s="317">
        <f t="shared" si="0"/>
        <v>2508</v>
      </c>
      <c r="G10" s="284">
        <f t="shared" si="0"/>
        <v>768</v>
      </c>
      <c r="H10" s="289">
        <f t="shared" si="0"/>
        <v>274</v>
      </c>
      <c r="I10" s="286">
        <f t="shared" si="0"/>
        <v>261</v>
      </c>
      <c r="J10" s="287">
        <f t="shared" si="0"/>
        <v>60</v>
      </c>
      <c r="K10" s="285">
        <f t="shared" si="0"/>
        <v>972</v>
      </c>
      <c r="L10" s="286">
        <f t="shared" si="0"/>
        <v>128</v>
      </c>
      <c r="M10" s="288">
        <f t="shared" si="0"/>
        <v>105</v>
      </c>
      <c r="N10" s="285">
        <f aca="true" t="shared" si="1" ref="N10:AS10">N11+N17+N20</f>
        <v>80</v>
      </c>
      <c r="O10" s="286">
        <f t="shared" si="1"/>
        <v>16</v>
      </c>
      <c r="P10" s="286">
        <f t="shared" si="1"/>
        <v>0</v>
      </c>
      <c r="Q10" s="288">
        <f t="shared" si="1"/>
        <v>0</v>
      </c>
      <c r="R10" s="289">
        <f t="shared" si="1"/>
        <v>62</v>
      </c>
      <c r="S10" s="286">
        <f t="shared" si="1"/>
        <v>16</v>
      </c>
      <c r="T10" s="286">
        <f t="shared" si="1"/>
        <v>18</v>
      </c>
      <c r="U10" s="287">
        <f t="shared" si="1"/>
        <v>0</v>
      </c>
      <c r="V10" s="285">
        <f t="shared" si="1"/>
        <v>78</v>
      </c>
      <c r="W10" s="286">
        <f t="shared" si="1"/>
        <v>16</v>
      </c>
      <c r="X10" s="286">
        <f t="shared" si="1"/>
        <v>2</v>
      </c>
      <c r="Y10" s="288">
        <f t="shared" si="1"/>
        <v>0</v>
      </c>
      <c r="Z10" s="289">
        <f t="shared" si="1"/>
        <v>51</v>
      </c>
      <c r="AA10" s="286">
        <f t="shared" si="1"/>
        <v>16</v>
      </c>
      <c r="AB10" s="286">
        <f t="shared" si="1"/>
        <v>29</v>
      </c>
      <c r="AC10" s="287">
        <f t="shared" si="1"/>
        <v>0</v>
      </c>
      <c r="AD10" s="285">
        <f t="shared" si="1"/>
        <v>74</v>
      </c>
      <c r="AE10" s="286">
        <f t="shared" si="1"/>
        <v>16</v>
      </c>
      <c r="AF10" s="286">
        <f t="shared" si="1"/>
        <v>6</v>
      </c>
      <c r="AG10" s="288">
        <f t="shared" si="1"/>
        <v>0</v>
      </c>
      <c r="AH10" s="289">
        <f t="shared" si="1"/>
        <v>57</v>
      </c>
      <c r="AI10" s="286">
        <f t="shared" si="1"/>
        <v>16</v>
      </c>
      <c r="AJ10" s="286">
        <f t="shared" si="1"/>
        <v>23</v>
      </c>
      <c r="AK10" s="287">
        <f t="shared" si="1"/>
        <v>0</v>
      </c>
      <c r="AL10" s="285">
        <f t="shared" si="1"/>
        <v>79</v>
      </c>
      <c r="AM10" s="286">
        <f t="shared" si="1"/>
        <v>16</v>
      </c>
      <c r="AN10" s="286">
        <f t="shared" si="1"/>
        <v>1</v>
      </c>
      <c r="AO10" s="288">
        <f t="shared" si="1"/>
        <v>0</v>
      </c>
      <c r="AP10" s="289">
        <f t="shared" si="1"/>
        <v>54</v>
      </c>
      <c r="AQ10" s="286">
        <f t="shared" si="1"/>
        <v>16</v>
      </c>
      <c r="AR10" s="286">
        <f t="shared" si="1"/>
        <v>26</v>
      </c>
      <c r="AS10" s="288">
        <f t="shared" si="1"/>
        <v>0</v>
      </c>
    </row>
    <row r="11" spans="1:45" s="206" customFormat="1" ht="36.75" customHeight="1" thickBot="1">
      <c r="A11" s="219" t="s">
        <v>41</v>
      </c>
      <c r="B11" s="339" t="s">
        <v>42</v>
      </c>
      <c r="C11" s="324"/>
      <c r="D11" s="299"/>
      <c r="E11" s="234">
        <f aca="true" t="shared" si="2" ref="E11:M11">SUM(E12:E16)</f>
        <v>476</v>
      </c>
      <c r="F11" s="256">
        <f t="shared" si="2"/>
        <v>398</v>
      </c>
      <c r="G11" s="234">
        <f>SUM(G12:G16)</f>
        <v>78</v>
      </c>
      <c r="H11" s="205">
        <f t="shared" si="2"/>
        <v>34</v>
      </c>
      <c r="I11" s="188">
        <f t="shared" si="2"/>
        <v>20</v>
      </c>
      <c r="J11" s="189">
        <f t="shared" si="2"/>
        <v>0</v>
      </c>
      <c r="K11" s="187">
        <f t="shared" si="2"/>
        <v>0</v>
      </c>
      <c r="L11" s="188">
        <f t="shared" si="2"/>
        <v>13</v>
      </c>
      <c r="M11" s="204">
        <f t="shared" si="2"/>
        <v>11</v>
      </c>
      <c r="N11" s="187">
        <f aca="true" t="shared" si="3" ref="N11:U11">SUM(N12:N16)</f>
        <v>20</v>
      </c>
      <c r="O11" s="188">
        <f t="shared" si="3"/>
        <v>4</v>
      </c>
      <c r="P11" s="188">
        <f t="shared" si="3"/>
        <v>0</v>
      </c>
      <c r="Q11" s="204">
        <f t="shared" si="3"/>
        <v>0</v>
      </c>
      <c r="R11" s="205">
        <f t="shared" si="3"/>
        <v>10</v>
      </c>
      <c r="S11" s="188">
        <f t="shared" si="3"/>
        <v>3</v>
      </c>
      <c r="T11" s="188">
        <f t="shared" si="3"/>
        <v>6</v>
      </c>
      <c r="U11" s="189">
        <f t="shared" si="3"/>
        <v>0</v>
      </c>
      <c r="V11" s="187">
        <f aca="true" t="shared" si="4" ref="V11:AE11">SUM(V12:V16)</f>
        <v>4</v>
      </c>
      <c r="W11" s="188">
        <f t="shared" si="4"/>
        <v>0</v>
      </c>
      <c r="X11" s="188">
        <f t="shared" si="4"/>
        <v>0</v>
      </c>
      <c r="Y11" s="204">
        <f t="shared" si="4"/>
        <v>0</v>
      </c>
      <c r="Z11" s="205">
        <f t="shared" si="4"/>
        <v>2</v>
      </c>
      <c r="AA11" s="188">
        <f t="shared" si="4"/>
        <v>1</v>
      </c>
      <c r="AB11" s="188">
        <f t="shared" si="4"/>
        <v>1</v>
      </c>
      <c r="AC11" s="189">
        <f t="shared" si="4"/>
        <v>0</v>
      </c>
      <c r="AD11" s="187">
        <f t="shared" si="4"/>
        <v>4</v>
      </c>
      <c r="AE11" s="188">
        <f t="shared" si="4"/>
        <v>0</v>
      </c>
      <c r="AF11" s="188">
        <f aca="true" t="shared" si="5" ref="AF11:AS11">SUM(AF12:AF16)</f>
        <v>0</v>
      </c>
      <c r="AG11" s="204">
        <f t="shared" si="5"/>
        <v>0</v>
      </c>
      <c r="AH11" s="205">
        <f t="shared" si="5"/>
        <v>2</v>
      </c>
      <c r="AI11" s="188">
        <f t="shared" si="5"/>
        <v>1</v>
      </c>
      <c r="AJ11" s="188">
        <f t="shared" si="5"/>
        <v>1</v>
      </c>
      <c r="AK11" s="189">
        <f t="shared" si="5"/>
        <v>0</v>
      </c>
      <c r="AL11" s="187">
        <f t="shared" si="5"/>
        <v>10</v>
      </c>
      <c r="AM11" s="188">
        <f t="shared" si="5"/>
        <v>3</v>
      </c>
      <c r="AN11" s="188">
        <f t="shared" si="5"/>
        <v>1</v>
      </c>
      <c r="AO11" s="204">
        <f t="shared" si="5"/>
        <v>0</v>
      </c>
      <c r="AP11" s="205">
        <f t="shared" si="5"/>
        <v>2</v>
      </c>
      <c r="AQ11" s="188">
        <f t="shared" si="5"/>
        <v>1</v>
      </c>
      <c r="AR11" s="188">
        <f t="shared" si="5"/>
        <v>2</v>
      </c>
      <c r="AS11" s="204">
        <f t="shared" si="5"/>
        <v>0</v>
      </c>
    </row>
    <row r="12" spans="1:45" s="206" customFormat="1" ht="24.75" customHeight="1">
      <c r="A12" s="277" t="s">
        <v>43</v>
      </c>
      <c r="B12" s="47" t="s">
        <v>181</v>
      </c>
      <c r="C12" s="350" t="s">
        <v>315</v>
      </c>
      <c r="D12" s="345"/>
      <c r="E12" s="235">
        <v>48</v>
      </c>
      <c r="F12" s="262">
        <f>E12-G12</f>
        <v>32</v>
      </c>
      <c r="G12" s="235">
        <f>V12+W12+X12+Z12+AA12+AB12+AD12+AE12+AF12+AH12+AI12+AJ12+AL12+AM12+AN12+AP12+AQ12+AR12+N12+O12+P12+R12+S12+T12</f>
        <v>16</v>
      </c>
      <c r="H12" s="220">
        <f>G12-I12-L12-M12-J12</f>
        <v>11</v>
      </c>
      <c r="I12" s="194">
        <v>0</v>
      </c>
      <c r="J12" s="266"/>
      <c r="K12" s="220"/>
      <c r="L12" s="194">
        <f aca="true" t="shared" si="6" ref="L12:M16">W12+AA12+AE12+AI12+AM12+AQ12+O12+S12</f>
        <v>3</v>
      </c>
      <c r="M12" s="195">
        <f t="shared" si="6"/>
        <v>2</v>
      </c>
      <c r="N12" s="207">
        <v>7</v>
      </c>
      <c r="O12" s="194">
        <v>2</v>
      </c>
      <c r="P12" s="224"/>
      <c r="Q12" s="208"/>
      <c r="R12" s="220">
        <v>4</v>
      </c>
      <c r="S12" s="194">
        <v>1</v>
      </c>
      <c r="T12" s="224">
        <v>2</v>
      </c>
      <c r="U12" s="225"/>
      <c r="V12" s="207"/>
      <c r="W12" s="194"/>
      <c r="X12" s="224"/>
      <c r="Y12" s="208"/>
      <c r="Z12" s="220"/>
      <c r="AA12" s="194"/>
      <c r="AB12" s="224"/>
      <c r="AC12" s="225"/>
      <c r="AD12" s="207"/>
      <c r="AE12" s="194"/>
      <c r="AF12" s="224"/>
      <c r="AG12" s="208"/>
      <c r="AH12" s="220"/>
      <c r="AI12" s="194"/>
      <c r="AJ12" s="224"/>
      <c r="AK12" s="225"/>
      <c r="AL12" s="207"/>
      <c r="AM12" s="194"/>
      <c r="AN12" s="224"/>
      <c r="AO12" s="225"/>
      <c r="AP12" s="207"/>
      <c r="AQ12" s="194"/>
      <c r="AR12" s="224"/>
      <c r="AS12" s="208"/>
    </row>
    <row r="13" spans="1:45" s="206" customFormat="1" ht="24.75" customHeight="1">
      <c r="A13" s="278" t="s">
        <v>44</v>
      </c>
      <c r="B13" s="274" t="s">
        <v>182</v>
      </c>
      <c r="C13" s="350" t="s">
        <v>315</v>
      </c>
      <c r="D13" s="340"/>
      <c r="E13" s="236">
        <v>48</v>
      </c>
      <c r="F13" s="262">
        <f>E13-G13</f>
        <v>32</v>
      </c>
      <c r="G13" s="235">
        <f>V13+W13+X13+Z13+AA13+AB13+AD13+AE13+AF13+AH13+AI13+AJ13+AL13+AM13+AN13+AP13+AQ13+AR13+N13+O13+P13+R13+S13+T13</f>
        <v>16</v>
      </c>
      <c r="H13" s="220">
        <f>G13-I13-L13-M13-J13</f>
        <v>11</v>
      </c>
      <c r="I13" s="194">
        <v>0</v>
      </c>
      <c r="J13" s="266"/>
      <c r="K13" s="220"/>
      <c r="L13" s="194">
        <f t="shared" si="6"/>
        <v>3</v>
      </c>
      <c r="M13" s="195">
        <f t="shared" si="6"/>
        <v>2</v>
      </c>
      <c r="N13" s="207">
        <v>7</v>
      </c>
      <c r="O13" s="194">
        <v>2</v>
      </c>
      <c r="P13" s="224"/>
      <c r="Q13" s="208"/>
      <c r="R13" s="220">
        <v>4</v>
      </c>
      <c r="S13" s="194">
        <v>1</v>
      </c>
      <c r="T13" s="224">
        <v>2</v>
      </c>
      <c r="U13" s="225"/>
      <c r="V13" s="209"/>
      <c r="W13" s="190"/>
      <c r="X13" s="226"/>
      <c r="Y13" s="210"/>
      <c r="Z13" s="217"/>
      <c r="AA13" s="190"/>
      <c r="AB13" s="226"/>
      <c r="AC13" s="227"/>
      <c r="AD13" s="209"/>
      <c r="AE13" s="190"/>
      <c r="AF13" s="226"/>
      <c r="AG13" s="210"/>
      <c r="AH13" s="217"/>
      <c r="AI13" s="190"/>
      <c r="AJ13" s="226"/>
      <c r="AK13" s="227"/>
      <c r="AL13" s="209"/>
      <c r="AM13" s="190"/>
      <c r="AN13" s="226"/>
      <c r="AO13" s="227"/>
      <c r="AP13" s="209"/>
      <c r="AQ13" s="190"/>
      <c r="AR13" s="226"/>
      <c r="AS13" s="210"/>
    </row>
    <row r="14" spans="1:45" s="206" customFormat="1" ht="24.75" customHeight="1">
      <c r="A14" s="278" t="s">
        <v>45</v>
      </c>
      <c r="B14" s="274" t="s">
        <v>183</v>
      </c>
      <c r="C14" s="351" t="s">
        <v>314</v>
      </c>
      <c r="D14" s="340"/>
      <c r="E14" s="236">
        <v>172</v>
      </c>
      <c r="F14" s="262">
        <f>E14-G14</f>
        <v>137</v>
      </c>
      <c r="G14" s="235">
        <f>V14+W14+X14+Z14+AA14+AB14+AD14+AE14+AF14+AH14+AI14+AJ14+AL14+AM14+AN14+AP14+AQ14+AR14+N14+O14+P14+R14+S14+T14</f>
        <v>35</v>
      </c>
      <c r="H14" s="220">
        <f>G14-I14-L14-M14-J14</f>
        <v>8</v>
      </c>
      <c r="I14" s="194">
        <v>16</v>
      </c>
      <c r="J14" s="266"/>
      <c r="K14" s="220"/>
      <c r="L14" s="194">
        <f t="shared" si="6"/>
        <v>5</v>
      </c>
      <c r="M14" s="195">
        <f t="shared" si="6"/>
        <v>6</v>
      </c>
      <c r="N14" s="209">
        <v>4</v>
      </c>
      <c r="O14" s="190"/>
      <c r="P14" s="226"/>
      <c r="Q14" s="210"/>
      <c r="R14" s="217">
        <v>2</v>
      </c>
      <c r="S14" s="190">
        <v>1</v>
      </c>
      <c r="T14" s="226">
        <v>2</v>
      </c>
      <c r="U14" s="227"/>
      <c r="V14" s="209">
        <v>4</v>
      </c>
      <c r="W14" s="190"/>
      <c r="X14" s="226"/>
      <c r="Y14" s="210"/>
      <c r="Z14" s="217">
        <v>2</v>
      </c>
      <c r="AA14" s="190">
        <v>1</v>
      </c>
      <c r="AB14" s="226">
        <v>1</v>
      </c>
      <c r="AC14" s="227"/>
      <c r="AD14" s="209">
        <v>4</v>
      </c>
      <c r="AE14" s="190"/>
      <c r="AF14" s="226"/>
      <c r="AG14" s="210"/>
      <c r="AH14" s="217">
        <v>2</v>
      </c>
      <c r="AI14" s="190">
        <v>1</v>
      </c>
      <c r="AJ14" s="226">
        <v>1</v>
      </c>
      <c r="AK14" s="227"/>
      <c r="AL14" s="209">
        <v>4</v>
      </c>
      <c r="AM14" s="190">
        <v>1</v>
      </c>
      <c r="AN14" s="226"/>
      <c r="AO14" s="227"/>
      <c r="AP14" s="209">
        <v>2</v>
      </c>
      <c r="AQ14" s="190">
        <v>1</v>
      </c>
      <c r="AR14" s="226">
        <v>2</v>
      </c>
      <c r="AS14" s="210"/>
    </row>
    <row r="15" spans="1:45" s="206" customFormat="1" ht="24.75" customHeight="1">
      <c r="A15" s="278" t="s">
        <v>185</v>
      </c>
      <c r="B15" s="340" t="s">
        <v>46</v>
      </c>
      <c r="C15" s="350" t="s">
        <v>312</v>
      </c>
      <c r="D15" s="340"/>
      <c r="E15" s="236">
        <v>162</v>
      </c>
      <c r="F15" s="262">
        <f>E15-G15</f>
        <v>160</v>
      </c>
      <c r="G15" s="235">
        <f>V15+W15+X15+Z15+AA15+AB15+AD15+AE15+AF15+AH15+AI15+AJ15+AL15+AM15+AN15+AP15+AQ15+AR15+N15+O15+P15+R15+S15+T15</f>
        <v>2</v>
      </c>
      <c r="H15" s="220">
        <f>G15-I15-L15-M15-J15</f>
        <v>2</v>
      </c>
      <c r="I15" s="194">
        <v>0</v>
      </c>
      <c r="J15" s="266"/>
      <c r="K15" s="220"/>
      <c r="L15" s="194">
        <f t="shared" si="6"/>
        <v>0</v>
      </c>
      <c r="M15" s="195">
        <f t="shared" si="6"/>
        <v>0</v>
      </c>
      <c r="N15" s="228">
        <v>2</v>
      </c>
      <c r="O15" s="190"/>
      <c r="P15" s="226"/>
      <c r="Q15" s="210"/>
      <c r="R15" s="217"/>
      <c r="S15" s="190"/>
      <c r="T15" s="226"/>
      <c r="U15" s="227"/>
      <c r="V15" s="209"/>
      <c r="W15" s="190"/>
      <c r="X15" s="226"/>
      <c r="Y15" s="210"/>
      <c r="Z15" s="217"/>
      <c r="AA15" s="190"/>
      <c r="AB15" s="226"/>
      <c r="AC15" s="227"/>
      <c r="AD15" s="209"/>
      <c r="AE15" s="190"/>
      <c r="AF15" s="226"/>
      <c r="AG15" s="210"/>
      <c r="AH15" s="217"/>
      <c r="AI15" s="190"/>
      <c r="AJ15" s="226"/>
      <c r="AK15" s="227"/>
      <c r="AL15" s="209"/>
      <c r="AM15" s="190"/>
      <c r="AN15" s="226"/>
      <c r="AO15" s="227"/>
      <c r="AP15" s="209"/>
      <c r="AQ15" s="190"/>
      <c r="AR15" s="226"/>
      <c r="AS15" s="210"/>
    </row>
    <row r="16" spans="1:45" s="206" customFormat="1" ht="24.75" customHeight="1" thickBot="1">
      <c r="A16" s="279" t="s">
        <v>186</v>
      </c>
      <c r="B16" s="275" t="s">
        <v>184</v>
      </c>
      <c r="C16" s="350" t="s">
        <v>329</v>
      </c>
      <c r="D16" s="346"/>
      <c r="E16" s="270">
        <v>46</v>
      </c>
      <c r="F16" s="262">
        <f>E16-G16</f>
        <v>37</v>
      </c>
      <c r="G16" s="235">
        <f>V16+W16+X16+Z16+AA16+AB16+AD16+AE16+AF16+AH16+AI16+AJ16+AL16+AM16+AN16+AP16+AQ16+AR16+N16+O16+P16+R16+S16+T16</f>
        <v>9</v>
      </c>
      <c r="H16" s="220">
        <f>G16-I16-L16-M16-J16</f>
        <v>2</v>
      </c>
      <c r="I16" s="194">
        <v>4</v>
      </c>
      <c r="J16" s="266"/>
      <c r="K16" s="220"/>
      <c r="L16" s="194">
        <f t="shared" si="6"/>
        <v>2</v>
      </c>
      <c r="M16" s="195">
        <f t="shared" si="6"/>
        <v>1</v>
      </c>
      <c r="N16" s="211"/>
      <c r="O16" s="192"/>
      <c r="P16" s="229"/>
      <c r="Q16" s="212"/>
      <c r="R16" s="218"/>
      <c r="S16" s="192"/>
      <c r="T16" s="229"/>
      <c r="U16" s="230"/>
      <c r="V16" s="211"/>
      <c r="W16" s="192"/>
      <c r="X16" s="229"/>
      <c r="Y16" s="212"/>
      <c r="Z16" s="218"/>
      <c r="AA16" s="192"/>
      <c r="AB16" s="229"/>
      <c r="AC16" s="230"/>
      <c r="AD16" s="211"/>
      <c r="AE16" s="192"/>
      <c r="AF16" s="229"/>
      <c r="AG16" s="212"/>
      <c r="AH16" s="218"/>
      <c r="AI16" s="192"/>
      <c r="AJ16" s="229"/>
      <c r="AK16" s="230"/>
      <c r="AL16" s="211">
        <v>6</v>
      </c>
      <c r="AM16" s="192">
        <v>2</v>
      </c>
      <c r="AN16" s="229">
        <v>1</v>
      </c>
      <c r="AO16" s="230"/>
      <c r="AP16" s="211"/>
      <c r="AQ16" s="192"/>
      <c r="AR16" s="229"/>
      <c r="AS16" s="212"/>
    </row>
    <row r="17" spans="1:45" s="206" customFormat="1" ht="24.75" customHeight="1" thickBot="1">
      <c r="A17" s="219" t="s">
        <v>47</v>
      </c>
      <c r="B17" s="299" t="s">
        <v>48</v>
      </c>
      <c r="C17" s="324"/>
      <c r="D17" s="299"/>
      <c r="E17" s="234">
        <f aca="true" t="shared" si="7" ref="E17:AS17">SUM(E18:E19)</f>
        <v>168</v>
      </c>
      <c r="F17" s="233">
        <f t="shared" si="7"/>
        <v>125</v>
      </c>
      <c r="G17" s="234">
        <f t="shared" si="7"/>
        <v>43</v>
      </c>
      <c r="H17" s="205">
        <f t="shared" si="7"/>
        <v>13</v>
      </c>
      <c r="I17" s="188">
        <f t="shared" si="7"/>
        <v>19</v>
      </c>
      <c r="J17" s="204">
        <f t="shared" si="7"/>
        <v>0</v>
      </c>
      <c r="K17" s="205">
        <f t="shared" si="7"/>
        <v>0</v>
      </c>
      <c r="L17" s="188">
        <f t="shared" si="7"/>
        <v>7</v>
      </c>
      <c r="M17" s="189">
        <f t="shared" si="7"/>
        <v>4</v>
      </c>
      <c r="N17" s="187">
        <f t="shared" si="7"/>
        <v>18</v>
      </c>
      <c r="O17" s="188">
        <f t="shared" si="7"/>
        <v>4</v>
      </c>
      <c r="P17" s="188">
        <f t="shared" si="7"/>
        <v>0</v>
      </c>
      <c r="Q17" s="204">
        <f t="shared" si="7"/>
        <v>0</v>
      </c>
      <c r="R17" s="205">
        <f t="shared" si="7"/>
        <v>14</v>
      </c>
      <c r="S17" s="188">
        <f t="shared" si="7"/>
        <v>3</v>
      </c>
      <c r="T17" s="188">
        <f t="shared" si="7"/>
        <v>4</v>
      </c>
      <c r="U17" s="189">
        <f t="shared" si="7"/>
        <v>0</v>
      </c>
      <c r="V17" s="187">
        <f t="shared" si="7"/>
        <v>0</v>
      </c>
      <c r="W17" s="188">
        <f t="shared" si="7"/>
        <v>0</v>
      </c>
      <c r="X17" s="188">
        <f t="shared" si="7"/>
        <v>0</v>
      </c>
      <c r="Y17" s="204">
        <f t="shared" si="7"/>
        <v>0</v>
      </c>
      <c r="Z17" s="205">
        <f t="shared" si="7"/>
        <v>0</v>
      </c>
      <c r="AA17" s="188">
        <f t="shared" si="7"/>
        <v>0</v>
      </c>
      <c r="AB17" s="188">
        <f t="shared" si="7"/>
        <v>0</v>
      </c>
      <c r="AC17" s="189">
        <f t="shared" si="7"/>
        <v>0</v>
      </c>
      <c r="AD17" s="187">
        <f t="shared" si="7"/>
        <v>0</v>
      </c>
      <c r="AE17" s="188">
        <f t="shared" si="7"/>
        <v>0</v>
      </c>
      <c r="AF17" s="188">
        <f t="shared" si="7"/>
        <v>0</v>
      </c>
      <c r="AG17" s="204">
        <f t="shared" si="7"/>
        <v>0</v>
      </c>
      <c r="AH17" s="205">
        <f t="shared" si="7"/>
        <v>0</v>
      </c>
      <c r="AI17" s="188">
        <f t="shared" si="7"/>
        <v>0</v>
      </c>
      <c r="AJ17" s="188">
        <f t="shared" si="7"/>
        <v>0</v>
      </c>
      <c r="AK17" s="189">
        <f t="shared" si="7"/>
        <v>0</v>
      </c>
      <c r="AL17" s="187">
        <f t="shared" si="7"/>
        <v>0</v>
      </c>
      <c r="AM17" s="188">
        <f t="shared" si="7"/>
        <v>0</v>
      </c>
      <c r="AN17" s="188">
        <f t="shared" si="7"/>
        <v>0</v>
      </c>
      <c r="AO17" s="189">
        <f t="shared" si="7"/>
        <v>0</v>
      </c>
      <c r="AP17" s="187">
        <f t="shared" si="7"/>
        <v>0</v>
      </c>
      <c r="AQ17" s="188">
        <f t="shared" si="7"/>
        <v>0</v>
      </c>
      <c r="AR17" s="188">
        <f t="shared" si="7"/>
        <v>0</v>
      </c>
      <c r="AS17" s="204">
        <f t="shared" si="7"/>
        <v>0</v>
      </c>
    </row>
    <row r="18" spans="1:45" s="206" customFormat="1" ht="24.75" customHeight="1">
      <c r="A18" s="297" t="s">
        <v>49</v>
      </c>
      <c r="B18" s="341" t="s">
        <v>187</v>
      </c>
      <c r="C18" s="350" t="s">
        <v>316</v>
      </c>
      <c r="D18" s="345"/>
      <c r="E18" s="235">
        <v>97</v>
      </c>
      <c r="F18" s="262">
        <f>E18-G18</f>
        <v>70</v>
      </c>
      <c r="G18" s="235">
        <f>V18+W18+X18+Z18+AA18+AB18+AD18+AE18+AF18+AH18+AI18+AJ18+AL18+AM18+AN18+AP18+AQ18+AR18+N18+O18+P18+R18+S18+T18</f>
        <v>27</v>
      </c>
      <c r="H18" s="220">
        <f>G18-I18-L18-M18-J18</f>
        <v>8</v>
      </c>
      <c r="I18" s="194">
        <v>12</v>
      </c>
      <c r="J18" s="266"/>
      <c r="K18" s="220"/>
      <c r="L18" s="194">
        <f>W18+AA18+AE18+AI18+AM18+AQ18+O18+S18</f>
        <v>5</v>
      </c>
      <c r="M18" s="195">
        <f>X18+AB18+AF18+AJ18+AN18+AR18+P18+T18</f>
        <v>2</v>
      </c>
      <c r="N18" s="207">
        <v>12</v>
      </c>
      <c r="O18" s="194">
        <v>4</v>
      </c>
      <c r="P18" s="224"/>
      <c r="Q18" s="208"/>
      <c r="R18" s="220">
        <v>8</v>
      </c>
      <c r="S18" s="194">
        <v>1</v>
      </c>
      <c r="T18" s="224">
        <v>2</v>
      </c>
      <c r="U18" s="225"/>
      <c r="V18" s="207"/>
      <c r="W18" s="194"/>
      <c r="X18" s="224"/>
      <c r="Y18" s="208"/>
      <c r="Z18" s="220"/>
      <c r="AA18" s="194"/>
      <c r="AB18" s="224"/>
      <c r="AC18" s="225"/>
      <c r="AD18" s="207"/>
      <c r="AE18" s="194"/>
      <c r="AF18" s="224"/>
      <c r="AG18" s="208"/>
      <c r="AH18" s="220"/>
      <c r="AI18" s="194"/>
      <c r="AJ18" s="224"/>
      <c r="AK18" s="225"/>
      <c r="AL18" s="207"/>
      <c r="AM18" s="194"/>
      <c r="AN18" s="224"/>
      <c r="AO18" s="225"/>
      <c r="AP18" s="207"/>
      <c r="AQ18" s="194"/>
      <c r="AR18" s="224"/>
      <c r="AS18" s="208"/>
    </row>
    <row r="19" spans="1:45" s="206" customFormat="1" ht="24.75" customHeight="1" thickBot="1">
      <c r="A19" s="278" t="s">
        <v>50</v>
      </c>
      <c r="B19" s="274" t="s">
        <v>188</v>
      </c>
      <c r="C19" s="350" t="s">
        <v>316</v>
      </c>
      <c r="D19" s="340"/>
      <c r="E19" s="236">
        <v>71</v>
      </c>
      <c r="F19" s="262">
        <f>E19-G19</f>
        <v>55</v>
      </c>
      <c r="G19" s="235">
        <f>V19+W19+X19+Z19+AA19+AB19+AD19+AE19+AF19+AH19+AI19+AJ19+AL19+AM19+AN19+AP19+AQ19+AR19+N19+O19+P19+R19+S19+T19</f>
        <v>16</v>
      </c>
      <c r="H19" s="220">
        <f>G19-I19-L19-M19-J19</f>
        <v>5</v>
      </c>
      <c r="I19" s="194">
        <v>7</v>
      </c>
      <c r="J19" s="266"/>
      <c r="K19" s="220"/>
      <c r="L19" s="194">
        <f>W19+AA19+AE19+AI19+AM19+AQ19+O19+S19</f>
        <v>2</v>
      </c>
      <c r="M19" s="195">
        <f>X19+AB19+AF19+AJ19+AN19+AR19+P19+T19</f>
        <v>2</v>
      </c>
      <c r="N19" s="209">
        <v>6</v>
      </c>
      <c r="O19" s="190"/>
      <c r="P19" s="226"/>
      <c r="Q19" s="210"/>
      <c r="R19" s="217">
        <v>6</v>
      </c>
      <c r="S19" s="190">
        <v>2</v>
      </c>
      <c r="T19" s="226">
        <v>2</v>
      </c>
      <c r="U19" s="227"/>
      <c r="V19" s="209"/>
      <c r="W19" s="190"/>
      <c r="X19" s="226"/>
      <c r="Y19" s="210"/>
      <c r="Z19" s="217"/>
      <c r="AA19" s="190"/>
      <c r="AB19" s="226"/>
      <c r="AC19" s="227"/>
      <c r="AD19" s="209"/>
      <c r="AE19" s="190"/>
      <c r="AF19" s="226"/>
      <c r="AG19" s="210"/>
      <c r="AH19" s="217"/>
      <c r="AI19" s="190"/>
      <c r="AJ19" s="226"/>
      <c r="AK19" s="227"/>
      <c r="AL19" s="209"/>
      <c r="AM19" s="190"/>
      <c r="AN19" s="226"/>
      <c r="AO19" s="227"/>
      <c r="AP19" s="209"/>
      <c r="AQ19" s="190"/>
      <c r="AR19" s="226"/>
      <c r="AS19" s="210"/>
    </row>
    <row r="20" spans="1:45" s="216" customFormat="1" ht="24.75" customHeight="1" thickBot="1">
      <c r="A20" s="271" t="s">
        <v>51</v>
      </c>
      <c r="B20" s="342" t="s">
        <v>52</v>
      </c>
      <c r="C20" s="352"/>
      <c r="D20" s="342"/>
      <c r="E20" s="238">
        <f>E21+E34</f>
        <v>3460</v>
      </c>
      <c r="F20" s="263">
        <f aca="true" t="shared" si="8" ref="F20:M20">F21+F34</f>
        <v>1985</v>
      </c>
      <c r="G20" s="238">
        <f t="shared" si="8"/>
        <v>647</v>
      </c>
      <c r="H20" s="215">
        <f t="shared" si="8"/>
        <v>227</v>
      </c>
      <c r="I20" s="196">
        <f t="shared" si="8"/>
        <v>222</v>
      </c>
      <c r="J20" s="214">
        <f t="shared" si="8"/>
        <v>60</v>
      </c>
      <c r="K20" s="215">
        <f t="shared" si="8"/>
        <v>828</v>
      </c>
      <c r="L20" s="196">
        <f t="shared" si="8"/>
        <v>108</v>
      </c>
      <c r="M20" s="197">
        <f t="shared" si="8"/>
        <v>90</v>
      </c>
      <c r="N20" s="213">
        <f aca="true" t="shared" si="9" ref="N20:U20">N21+N34</f>
        <v>42</v>
      </c>
      <c r="O20" s="196">
        <f t="shared" si="9"/>
        <v>8</v>
      </c>
      <c r="P20" s="196">
        <f t="shared" si="9"/>
        <v>0</v>
      </c>
      <c r="Q20" s="214">
        <f t="shared" si="9"/>
        <v>0</v>
      </c>
      <c r="R20" s="215">
        <f t="shared" si="9"/>
        <v>38</v>
      </c>
      <c r="S20" s="196">
        <f t="shared" si="9"/>
        <v>10</v>
      </c>
      <c r="T20" s="196">
        <f t="shared" si="9"/>
        <v>8</v>
      </c>
      <c r="U20" s="197">
        <f t="shared" si="9"/>
        <v>0</v>
      </c>
      <c r="V20" s="213">
        <f aca="true" t="shared" si="10" ref="V20:AB20">V21+V34</f>
        <v>74</v>
      </c>
      <c r="W20" s="196">
        <f t="shared" si="10"/>
        <v>16</v>
      </c>
      <c r="X20" s="196">
        <f t="shared" si="10"/>
        <v>2</v>
      </c>
      <c r="Y20" s="197">
        <f t="shared" si="10"/>
        <v>0</v>
      </c>
      <c r="Z20" s="213">
        <f t="shared" si="10"/>
        <v>49</v>
      </c>
      <c r="AA20" s="196">
        <f t="shared" si="10"/>
        <v>15</v>
      </c>
      <c r="AB20" s="196">
        <f t="shared" si="10"/>
        <v>28</v>
      </c>
      <c r="AC20" s="214">
        <f aca="true" t="shared" si="11" ref="AC20:AS20">AC21+AC34</f>
        <v>0</v>
      </c>
      <c r="AD20" s="215">
        <f t="shared" si="11"/>
        <v>70</v>
      </c>
      <c r="AE20" s="196">
        <f t="shared" si="11"/>
        <v>16</v>
      </c>
      <c r="AF20" s="196">
        <f t="shared" si="11"/>
        <v>6</v>
      </c>
      <c r="AG20" s="214">
        <f t="shared" si="11"/>
        <v>0</v>
      </c>
      <c r="AH20" s="215">
        <f t="shared" si="11"/>
        <v>55</v>
      </c>
      <c r="AI20" s="196">
        <f t="shared" si="11"/>
        <v>15</v>
      </c>
      <c r="AJ20" s="196">
        <f t="shared" si="11"/>
        <v>22</v>
      </c>
      <c r="AK20" s="197">
        <f t="shared" si="11"/>
        <v>0</v>
      </c>
      <c r="AL20" s="213">
        <f t="shared" si="11"/>
        <v>69</v>
      </c>
      <c r="AM20" s="196">
        <f t="shared" si="11"/>
        <v>13</v>
      </c>
      <c r="AN20" s="196">
        <f t="shared" si="11"/>
        <v>0</v>
      </c>
      <c r="AO20" s="197">
        <f t="shared" si="11"/>
        <v>0</v>
      </c>
      <c r="AP20" s="213">
        <f>AP21+AP34</f>
        <v>52</v>
      </c>
      <c r="AQ20" s="196">
        <f t="shared" si="11"/>
        <v>15</v>
      </c>
      <c r="AR20" s="196">
        <f t="shared" si="11"/>
        <v>24</v>
      </c>
      <c r="AS20" s="214">
        <f t="shared" si="11"/>
        <v>0</v>
      </c>
    </row>
    <row r="21" spans="1:45" s="206" customFormat="1" ht="24.75" customHeight="1" thickBot="1">
      <c r="A21" s="219" t="s">
        <v>53</v>
      </c>
      <c r="B21" s="299" t="s">
        <v>54</v>
      </c>
      <c r="C21" s="361"/>
      <c r="D21" s="362"/>
      <c r="E21" s="234">
        <f aca="true" t="shared" si="12" ref="E21:M21">SUM(E22:E33)</f>
        <v>985</v>
      </c>
      <c r="F21" s="256">
        <f t="shared" si="12"/>
        <v>717</v>
      </c>
      <c r="G21" s="234">
        <f t="shared" si="12"/>
        <v>268</v>
      </c>
      <c r="H21" s="205">
        <f t="shared" si="12"/>
        <v>81</v>
      </c>
      <c r="I21" s="188">
        <f t="shared" si="12"/>
        <v>100</v>
      </c>
      <c r="J21" s="189">
        <f t="shared" si="12"/>
        <v>0</v>
      </c>
      <c r="K21" s="187">
        <f t="shared" si="12"/>
        <v>0</v>
      </c>
      <c r="L21" s="188">
        <f t="shared" si="12"/>
        <v>51</v>
      </c>
      <c r="M21" s="204">
        <f t="shared" si="12"/>
        <v>36</v>
      </c>
      <c r="N21" s="205">
        <f aca="true" t="shared" si="13" ref="N21:U21">SUM(N22:N33)</f>
        <v>28</v>
      </c>
      <c r="O21" s="188">
        <f t="shared" si="13"/>
        <v>8</v>
      </c>
      <c r="P21" s="188">
        <f t="shared" si="13"/>
        <v>0</v>
      </c>
      <c r="Q21" s="204">
        <f t="shared" si="13"/>
        <v>0</v>
      </c>
      <c r="R21" s="205">
        <f t="shared" si="13"/>
        <v>28</v>
      </c>
      <c r="S21" s="188">
        <f t="shared" si="13"/>
        <v>8</v>
      </c>
      <c r="T21" s="188">
        <f t="shared" si="13"/>
        <v>6</v>
      </c>
      <c r="U21" s="189">
        <f t="shared" si="13"/>
        <v>0</v>
      </c>
      <c r="V21" s="187">
        <f aca="true" t="shared" si="14" ref="V21:AS21">SUM(V22:V33)</f>
        <v>34</v>
      </c>
      <c r="W21" s="188">
        <f t="shared" si="14"/>
        <v>8</v>
      </c>
      <c r="X21" s="188">
        <f t="shared" si="14"/>
        <v>2</v>
      </c>
      <c r="Y21" s="189">
        <f t="shared" si="14"/>
        <v>0</v>
      </c>
      <c r="Z21" s="187">
        <f t="shared" si="14"/>
        <v>14</v>
      </c>
      <c r="AA21" s="188">
        <f t="shared" si="14"/>
        <v>7</v>
      </c>
      <c r="AB21" s="188">
        <f t="shared" si="14"/>
        <v>14</v>
      </c>
      <c r="AC21" s="204">
        <f t="shared" si="14"/>
        <v>0</v>
      </c>
      <c r="AD21" s="205">
        <f t="shared" si="14"/>
        <v>20</v>
      </c>
      <c r="AE21" s="188">
        <f t="shared" si="14"/>
        <v>4</v>
      </c>
      <c r="AF21" s="188">
        <f t="shared" si="14"/>
        <v>0</v>
      </c>
      <c r="AG21" s="204">
        <f t="shared" si="14"/>
        <v>0</v>
      </c>
      <c r="AH21" s="205">
        <f t="shared" si="14"/>
        <v>12</v>
      </c>
      <c r="AI21" s="188">
        <f t="shared" si="14"/>
        <v>4</v>
      </c>
      <c r="AJ21" s="188">
        <f t="shared" si="14"/>
        <v>8</v>
      </c>
      <c r="AK21" s="189">
        <f t="shared" si="14"/>
        <v>0</v>
      </c>
      <c r="AL21" s="187">
        <f t="shared" si="14"/>
        <v>29</v>
      </c>
      <c r="AM21" s="188">
        <f t="shared" si="14"/>
        <v>7</v>
      </c>
      <c r="AN21" s="188">
        <f t="shared" si="14"/>
        <v>0</v>
      </c>
      <c r="AO21" s="189">
        <f t="shared" si="14"/>
        <v>0</v>
      </c>
      <c r="AP21" s="187">
        <f t="shared" si="14"/>
        <v>16</v>
      </c>
      <c r="AQ21" s="188">
        <f t="shared" si="14"/>
        <v>5</v>
      </c>
      <c r="AR21" s="188">
        <f t="shared" si="14"/>
        <v>6</v>
      </c>
      <c r="AS21" s="204">
        <f t="shared" si="14"/>
        <v>0</v>
      </c>
    </row>
    <row r="22" spans="1:45" s="206" customFormat="1" ht="24.75" customHeight="1">
      <c r="A22" s="277" t="s">
        <v>55</v>
      </c>
      <c r="B22" s="47" t="s">
        <v>190</v>
      </c>
      <c r="C22" s="363" t="s">
        <v>317</v>
      </c>
      <c r="D22" s="364"/>
      <c r="E22" s="262">
        <v>111</v>
      </c>
      <c r="F22" s="304">
        <f aca="true" t="shared" si="15" ref="F22:F33">E22-G22</f>
        <v>74</v>
      </c>
      <c r="G22" s="235">
        <f aca="true" t="shared" si="16" ref="G22:G33">V22+W22+X22+Z22+AA22+AB22+AD22+AE22+AF22+AH22+AI22+AJ22+AL22+AM22+AN22+AP22+AQ22+AR22+N22+O22+P22+R22+S22+T22</f>
        <v>37</v>
      </c>
      <c r="H22" s="220">
        <f aca="true" t="shared" si="17" ref="H22:H33">G22-I22-L22-M22-J22</f>
        <v>8</v>
      </c>
      <c r="I22" s="194">
        <v>22</v>
      </c>
      <c r="J22" s="195"/>
      <c r="K22" s="207"/>
      <c r="L22" s="194">
        <f aca="true" t="shared" si="18" ref="L22:L33">W22+AA22+AE22+AI22+AM22+AQ22+O22+S22</f>
        <v>5</v>
      </c>
      <c r="M22" s="266">
        <f aca="true" t="shared" si="19" ref="M22:M33">X22+AB22+AF22+AJ22+AN22+AR22+P22+T22</f>
        <v>2</v>
      </c>
      <c r="N22" s="220">
        <v>10</v>
      </c>
      <c r="O22" s="194"/>
      <c r="P22" s="224"/>
      <c r="Q22" s="208"/>
      <c r="R22" s="220">
        <v>10</v>
      </c>
      <c r="S22" s="194">
        <v>3</v>
      </c>
      <c r="T22" s="224"/>
      <c r="U22" s="225"/>
      <c r="V22" s="207">
        <v>10</v>
      </c>
      <c r="W22" s="194">
        <v>2</v>
      </c>
      <c r="X22" s="224">
        <v>2</v>
      </c>
      <c r="Y22" s="225"/>
      <c r="Z22" s="207"/>
      <c r="AA22" s="194"/>
      <c r="AB22" s="224"/>
      <c r="AC22" s="208"/>
      <c r="AD22" s="220"/>
      <c r="AE22" s="194"/>
      <c r="AF22" s="224"/>
      <c r="AG22" s="208"/>
      <c r="AH22" s="220"/>
      <c r="AI22" s="194"/>
      <c r="AJ22" s="224"/>
      <c r="AK22" s="225"/>
      <c r="AL22" s="207"/>
      <c r="AM22" s="194"/>
      <c r="AN22" s="224"/>
      <c r="AO22" s="225"/>
      <c r="AP22" s="207"/>
      <c r="AQ22" s="194"/>
      <c r="AR22" s="224"/>
      <c r="AS22" s="208"/>
    </row>
    <row r="23" spans="1:45" s="206" customFormat="1" ht="24.75" customHeight="1">
      <c r="A23" s="278" t="s">
        <v>56</v>
      </c>
      <c r="B23" s="274" t="s">
        <v>191</v>
      </c>
      <c r="C23" s="365"/>
      <c r="D23" s="210" t="s">
        <v>318</v>
      </c>
      <c r="E23" s="264">
        <v>117</v>
      </c>
      <c r="F23" s="304">
        <f t="shared" si="15"/>
        <v>90</v>
      </c>
      <c r="G23" s="235">
        <f t="shared" si="16"/>
        <v>27</v>
      </c>
      <c r="H23" s="220">
        <f t="shared" si="17"/>
        <v>6</v>
      </c>
      <c r="I23" s="194">
        <v>10</v>
      </c>
      <c r="J23" s="195"/>
      <c r="K23" s="207"/>
      <c r="L23" s="194">
        <f t="shared" si="18"/>
        <v>5</v>
      </c>
      <c r="M23" s="266">
        <f t="shared" si="19"/>
        <v>6</v>
      </c>
      <c r="N23" s="217"/>
      <c r="O23" s="190"/>
      <c r="P23" s="226"/>
      <c r="Q23" s="210"/>
      <c r="R23" s="217"/>
      <c r="S23" s="190"/>
      <c r="T23" s="226"/>
      <c r="U23" s="227"/>
      <c r="V23" s="209">
        <v>10</v>
      </c>
      <c r="W23" s="190">
        <v>3</v>
      </c>
      <c r="X23" s="226"/>
      <c r="Y23" s="227"/>
      <c r="Z23" s="209">
        <v>6</v>
      </c>
      <c r="AA23" s="190">
        <v>2</v>
      </c>
      <c r="AB23" s="226">
        <v>6</v>
      </c>
      <c r="AC23" s="210"/>
      <c r="AD23" s="217"/>
      <c r="AE23" s="190"/>
      <c r="AF23" s="226"/>
      <c r="AG23" s="210"/>
      <c r="AH23" s="217"/>
      <c r="AI23" s="190"/>
      <c r="AJ23" s="226"/>
      <c r="AK23" s="227"/>
      <c r="AL23" s="209"/>
      <c r="AM23" s="190"/>
      <c r="AN23" s="226"/>
      <c r="AO23" s="227"/>
      <c r="AP23" s="209"/>
      <c r="AQ23" s="190"/>
      <c r="AR23" s="226"/>
      <c r="AS23" s="210"/>
    </row>
    <row r="24" spans="1:45" s="206" customFormat="1" ht="24.75" customHeight="1">
      <c r="A24" s="278" t="s">
        <v>199</v>
      </c>
      <c r="B24" s="274" t="s">
        <v>192</v>
      </c>
      <c r="C24" s="366" t="s">
        <v>313</v>
      </c>
      <c r="D24" s="367"/>
      <c r="E24" s="264">
        <v>69</v>
      </c>
      <c r="F24" s="304">
        <f t="shared" si="15"/>
        <v>49</v>
      </c>
      <c r="G24" s="235">
        <f t="shared" si="16"/>
        <v>20</v>
      </c>
      <c r="H24" s="220">
        <f t="shared" si="17"/>
        <v>6</v>
      </c>
      <c r="I24" s="194">
        <v>8</v>
      </c>
      <c r="J24" s="195"/>
      <c r="K24" s="207"/>
      <c r="L24" s="194">
        <f t="shared" si="18"/>
        <v>4</v>
      </c>
      <c r="M24" s="266">
        <f t="shared" si="19"/>
        <v>2</v>
      </c>
      <c r="N24" s="217"/>
      <c r="O24" s="190"/>
      <c r="P24" s="226"/>
      <c r="Q24" s="210"/>
      <c r="R24" s="217"/>
      <c r="S24" s="190"/>
      <c r="T24" s="226"/>
      <c r="U24" s="227"/>
      <c r="V24" s="209"/>
      <c r="W24" s="190"/>
      <c r="X24" s="226"/>
      <c r="Y24" s="227"/>
      <c r="Z24" s="209"/>
      <c r="AA24" s="190"/>
      <c r="AB24" s="226"/>
      <c r="AC24" s="210"/>
      <c r="AD24" s="217"/>
      <c r="AE24" s="190"/>
      <c r="AF24" s="226"/>
      <c r="AG24" s="210"/>
      <c r="AH24" s="217"/>
      <c r="AI24" s="190"/>
      <c r="AJ24" s="226"/>
      <c r="AK24" s="227"/>
      <c r="AL24" s="209">
        <v>10</v>
      </c>
      <c r="AM24" s="190">
        <v>3</v>
      </c>
      <c r="AN24" s="226"/>
      <c r="AO24" s="227"/>
      <c r="AP24" s="209">
        <v>4</v>
      </c>
      <c r="AQ24" s="190">
        <v>1</v>
      </c>
      <c r="AR24" s="226">
        <v>2</v>
      </c>
      <c r="AS24" s="210"/>
    </row>
    <row r="25" spans="1:45" s="206" customFormat="1" ht="24.75" customHeight="1">
      <c r="A25" s="278" t="s">
        <v>200</v>
      </c>
      <c r="B25" s="274" t="s">
        <v>193</v>
      </c>
      <c r="C25" s="366" t="s">
        <v>311</v>
      </c>
      <c r="D25" s="367"/>
      <c r="E25" s="264">
        <v>148</v>
      </c>
      <c r="F25" s="304">
        <f t="shared" si="15"/>
        <v>121</v>
      </c>
      <c r="G25" s="235">
        <f t="shared" si="16"/>
        <v>27</v>
      </c>
      <c r="H25" s="220">
        <f t="shared" si="17"/>
        <v>6</v>
      </c>
      <c r="I25" s="194">
        <v>10</v>
      </c>
      <c r="J25" s="195"/>
      <c r="K25" s="207"/>
      <c r="L25" s="194">
        <f t="shared" si="18"/>
        <v>5</v>
      </c>
      <c r="M25" s="266">
        <f t="shared" si="19"/>
        <v>6</v>
      </c>
      <c r="N25" s="217"/>
      <c r="O25" s="190"/>
      <c r="P25" s="226"/>
      <c r="Q25" s="210"/>
      <c r="R25" s="217"/>
      <c r="S25" s="190"/>
      <c r="T25" s="226"/>
      <c r="U25" s="227"/>
      <c r="V25" s="209">
        <v>10</v>
      </c>
      <c r="W25" s="190">
        <v>3</v>
      </c>
      <c r="X25" s="226"/>
      <c r="Y25" s="227"/>
      <c r="Z25" s="209">
        <v>6</v>
      </c>
      <c r="AA25" s="190">
        <v>2</v>
      </c>
      <c r="AB25" s="226">
        <v>6</v>
      </c>
      <c r="AC25" s="210"/>
      <c r="AD25" s="217"/>
      <c r="AE25" s="190"/>
      <c r="AF25" s="226"/>
      <c r="AG25" s="210"/>
      <c r="AH25" s="217"/>
      <c r="AI25" s="190"/>
      <c r="AJ25" s="226"/>
      <c r="AK25" s="227"/>
      <c r="AL25" s="209"/>
      <c r="AM25" s="190"/>
      <c r="AN25" s="226"/>
      <c r="AO25" s="227"/>
      <c r="AP25" s="209"/>
      <c r="AQ25" s="190"/>
      <c r="AR25" s="226"/>
      <c r="AS25" s="210"/>
    </row>
    <row r="26" spans="1:45" s="206" customFormat="1" ht="24.75" customHeight="1">
      <c r="A26" s="278" t="s">
        <v>201</v>
      </c>
      <c r="B26" s="275" t="s">
        <v>194</v>
      </c>
      <c r="C26" s="366" t="s">
        <v>315</v>
      </c>
      <c r="D26" s="367"/>
      <c r="E26" s="264">
        <v>75</v>
      </c>
      <c r="F26" s="304">
        <f t="shared" si="15"/>
        <v>49</v>
      </c>
      <c r="G26" s="235">
        <f t="shared" si="16"/>
        <v>26</v>
      </c>
      <c r="H26" s="220">
        <f t="shared" si="17"/>
        <v>8</v>
      </c>
      <c r="I26" s="194">
        <v>10</v>
      </c>
      <c r="J26" s="195"/>
      <c r="K26" s="207"/>
      <c r="L26" s="194">
        <f t="shared" si="18"/>
        <v>6</v>
      </c>
      <c r="M26" s="266">
        <f t="shared" si="19"/>
        <v>2</v>
      </c>
      <c r="N26" s="217">
        <v>10</v>
      </c>
      <c r="O26" s="190">
        <v>4</v>
      </c>
      <c r="P26" s="226"/>
      <c r="Q26" s="210"/>
      <c r="R26" s="217">
        <v>8</v>
      </c>
      <c r="S26" s="190">
        <v>2</v>
      </c>
      <c r="T26" s="226">
        <v>2</v>
      </c>
      <c r="U26" s="227"/>
      <c r="V26" s="209"/>
      <c r="W26" s="190"/>
      <c r="X26" s="226"/>
      <c r="Y26" s="227"/>
      <c r="Z26" s="209"/>
      <c r="AA26" s="190"/>
      <c r="AB26" s="226"/>
      <c r="AC26" s="210"/>
      <c r="AD26" s="217"/>
      <c r="AE26" s="190"/>
      <c r="AF26" s="226"/>
      <c r="AG26" s="210"/>
      <c r="AH26" s="217"/>
      <c r="AI26" s="190"/>
      <c r="AJ26" s="226"/>
      <c r="AK26" s="227"/>
      <c r="AL26" s="209"/>
      <c r="AM26" s="190"/>
      <c r="AN26" s="226"/>
      <c r="AO26" s="227"/>
      <c r="AP26" s="209"/>
      <c r="AQ26" s="190"/>
      <c r="AR26" s="226"/>
      <c r="AS26" s="210"/>
    </row>
    <row r="27" spans="1:45" s="206" customFormat="1" ht="24.75" customHeight="1">
      <c r="A27" s="278" t="s">
        <v>202</v>
      </c>
      <c r="B27" s="274" t="s">
        <v>189</v>
      </c>
      <c r="C27" s="366" t="s">
        <v>313</v>
      </c>
      <c r="D27" s="367"/>
      <c r="E27" s="264">
        <v>90</v>
      </c>
      <c r="F27" s="304">
        <f t="shared" si="15"/>
        <v>65</v>
      </c>
      <c r="G27" s="235">
        <f t="shared" si="16"/>
        <v>25</v>
      </c>
      <c r="H27" s="220">
        <f t="shared" si="17"/>
        <v>8</v>
      </c>
      <c r="I27" s="194">
        <v>10</v>
      </c>
      <c r="J27" s="195"/>
      <c r="K27" s="207"/>
      <c r="L27" s="194">
        <f t="shared" si="18"/>
        <v>5</v>
      </c>
      <c r="M27" s="266">
        <f t="shared" si="19"/>
        <v>2</v>
      </c>
      <c r="N27" s="217"/>
      <c r="O27" s="190"/>
      <c r="P27" s="226"/>
      <c r="Q27" s="210"/>
      <c r="R27" s="217"/>
      <c r="S27" s="190"/>
      <c r="T27" s="226"/>
      <c r="U27" s="227"/>
      <c r="V27" s="209"/>
      <c r="W27" s="190"/>
      <c r="X27" s="226"/>
      <c r="Y27" s="227"/>
      <c r="Z27" s="209"/>
      <c r="AA27" s="190"/>
      <c r="AB27" s="226"/>
      <c r="AC27" s="210"/>
      <c r="AD27" s="217"/>
      <c r="AE27" s="190"/>
      <c r="AF27" s="226"/>
      <c r="AG27" s="210"/>
      <c r="AH27" s="217"/>
      <c r="AI27" s="190"/>
      <c r="AJ27" s="226"/>
      <c r="AK27" s="227"/>
      <c r="AL27" s="209">
        <v>10</v>
      </c>
      <c r="AM27" s="190">
        <v>2</v>
      </c>
      <c r="AN27" s="226"/>
      <c r="AO27" s="227"/>
      <c r="AP27" s="209">
        <v>8</v>
      </c>
      <c r="AQ27" s="190">
        <v>3</v>
      </c>
      <c r="AR27" s="226">
        <v>2</v>
      </c>
      <c r="AS27" s="210"/>
    </row>
    <row r="28" spans="1:45" s="206" customFormat="1" ht="24.75" customHeight="1" thickBot="1">
      <c r="A28" s="278" t="s">
        <v>203</v>
      </c>
      <c r="B28" s="275" t="s">
        <v>196</v>
      </c>
      <c r="C28" s="368" t="s">
        <v>319</v>
      </c>
      <c r="D28" s="367"/>
      <c r="E28" s="264">
        <v>48</v>
      </c>
      <c r="F28" s="304">
        <f t="shared" si="15"/>
        <v>30</v>
      </c>
      <c r="G28" s="235">
        <f t="shared" si="16"/>
        <v>18</v>
      </c>
      <c r="H28" s="220">
        <f t="shared" si="17"/>
        <v>8</v>
      </c>
      <c r="I28" s="194">
        <v>5</v>
      </c>
      <c r="J28" s="195"/>
      <c r="K28" s="207"/>
      <c r="L28" s="194">
        <f t="shared" si="18"/>
        <v>3</v>
      </c>
      <c r="M28" s="266">
        <f t="shared" si="19"/>
        <v>2</v>
      </c>
      <c r="N28" s="217"/>
      <c r="O28" s="190"/>
      <c r="P28" s="226"/>
      <c r="Q28" s="210"/>
      <c r="R28" s="217"/>
      <c r="S28" s="190"/>
      <c r="T28" s="226"/>
      <c r="U28" s="227"/>
      <c r="V28" s="209"/>
      <c r="W28" s="190"/>
      <c r="X28" s="226"/>
      <c r="Y28" s="227"/>
      <c r="Z28" s="209"/>
      <c r="AA28" s="190"/>
      <c r="AB28" s="226"/>
      <c r="AC28" s="210"/>
      <c r="AD28" s="217"/>
      <c r="AE28" s="190"/>
      <c r="AF28" s="226"/>
      <c r="AG28" s="210"/>
      <c r="AH28" s="217"/>
      <c r="AI28" s="190"/>
      <c r="AJ28" s="226"/>
      <c r="AK28" s="227"/>
      <c r="AL28" s="209">
        <v>9</v>
      </c>
      <c r="AM28" s="190">
        <v>2</v>
      </c>
      <c r="AN28" s="226"/>
      <c r="AO28" s="227"/>
      <c r="AP28" s="209">
        <v>4</v>
      </c>
      <c r="AQ28" s="190">
        <v>1</v>
      </c>
      <c r="AR28" s="226">
        <v>2</v>
      </c>
      <c r="AS28" s="210"/>
    </row>
    <row r="29" spans="1:45" s="206" customFormat="1" ht="24.75" customHeight="1">
      <c r="A29" s="278" t="s">
        <v>204</v>
      </c>
      <c r="B29" s="274" t="s">
        <v>197</v>
      </c>
      <c r="C29" s="372" t="s">
        <v>273</v>
      </c>
      <c r="D29" s="273"/>
      <c r="E29" s="264">
        <v>48</v>
      </c>
      <c r="F29" s="304">
        <f t="shared" si="15"/>
        <v>37</v>
      </c>
      <c r="G29" s="235">
        <f t="shared" si="16"/>
        <v>11</v>
      </c>
      <c r="H29" s="220">
        <f t="shared" si="17"/>
        <v>4</v>
      </c>
      <c r="I29" s="194">
        <v>2</v>
      </c>
      <c r="J29" s="195"/>
      <c r="K29" s="207"/>
      <c r="L29" s="194">
        <f t="shared" si="18"/>
        <v>3</v>
      </c>
      <c r="M29" s="266">
        <f t="shared" si="19"/>
        <v>2</v>
      </c>
      <c r="N29" s="217"/>
      <c r="O29" s="190"/>
      <c r="P29" s="226"/>
      <c r="Q29" s="210"/>
      <c r="R29" s="217"/>
      <c r="S29" s="190"/>
      <c r="T29" s="226"/>
      <c r="U29" s="227"/>
      <c r="V29" s="209">
        <v>4</v>
      </c>
      <c r="W29" s="190"/>
      <c r="X29" s="226"/>
      <c r="Y29" s="227"/>
      <c r="Z29" s="209">
        <v>2</v>
      </c>
      <c r="AA29" s="190">
        <v>3</v>
      </c>
      <c r="AB29" s="226">
        <v>2</v>
      </c>
      <c r="AC29" s="210"/>
      <c r="AD29" s="217"/>
      <c r="AE29" s="190"/>
      <c r="AF29" s="226"/>
      <c r="AG29" s="210"/>
      <c r="AH29" s="217"/>
      <c r="AI29" s="190"/>
      <c r="AJ29" s="226"/>
      <c r="AK29" s="227"/>
      <c r="AL29" s="209"/>
      <c r="AM29" s="190"/>
      <c r="AN29" s="226"/>
      <c r="AO29" s="227"/>
      <c r="AP29" s="209"/>
      <c r="AQ29" s="190"/>
      <c r="AR29" s="226"/>
      <c r="AS29" s="210"/>
    </row>
    <row r="30" spans="1:45" s="206" customFormat="1" ht="24.75" customHeight="1">
      <c r="A30" s="278" t="s">
        <v>205</v>
      </c>
      <c r="B30" s="275" t="s">
        <v>296</v>
      </c>
      <c r="C30" s="354" t="s">
        <v>304</v>
      </c>
      <c r="D30" s="273"/>
      <c r="E30" s="264">
        <v>105</v>
      </c>
      <c r="F30" s="304">
        <f t="shared" si="15"/>
        <v>79</v>
      </c>
      <c r="G30" s="235">
        <f t="shared" si="16"/>
        <v>26</v>
      </c>
      <c r="H30" s="220">
        <f t="shared" si="17"/>
        <v>10</v>
      </c>
      <c r="I30" s="194">
        <v>6</v>
      </c>
      <c r="J30" s="195"/>
      <c r="K30" s="207"/>
      <c r="L30" s="194">
        <f t="shared" si="18"/>
        <v>4</v>
      </c>
      <c r="M30" s="266">
        <f t="shared" si="19"/>
        <v>6</v>
      </c>
      <c r="N30" s="217"/>
      <c r="O30" s="190"/>
      <c r="P30" s="226"/>
      <c r="Q30" s="210"/>
      <c r="R30" s="217"/>
      <c r="S30" s="190"/>
      <c r="T30" s="226"/>
      <c r="U30" s="227"/>
      <c r="V30" s="209"/>
      <c r="W30" s="190"/>
      <c r="X30" s="226"/>
      <c r="Y30" s="227"/>
      <c r="Z30" s="209"/>
      <c r="AA30" s="190"/>
      <c r="AB30" s="226"/>
      <c r="AC30" s="210"/>
      <c r="AD30" s="217">
        <v>10</v>
      </c>
      <c r="AE30" s="190">
        <v>2</v>
      </c>
      <c r="AF30" s="226"/>
      <c r="AG30" s="210"/>
      <c r="AH30" s="217">
        <v>6</v>
      </c>
      <c r="AI30" s="190">
        <v>2</v>
      </c>
      <c r="AJ30" s="226">
        <v>6</v>
      </c>
      <c r="AK30" s="227"/>
      <c r="AL30" s="209"/>
      <c r="AM30" s="190"/>
      <c r="AN30" s="226"/>
      <c r="AO30" s="227"/>
      <c r="AP30" s="209"/>
      <c r="AQ30" s="190"/>
      <c r="AR30" s="226"/>
      <c r="AS30" s="210"/>
    </row>
    <row r="31" spans="1:45" s="206" customFormat="1" ht="24.75" customHeight="1">
      <c r="A31" s="278" t="s">
        <v>206</v>
      </c>
      <c r="B31" s="275" t="s">
        <v>297</v>
      </c>
      <c r="C31" s="354" t="s">
        <v>304</v>
      </c>
      <c r="D31" s="273"/>
      <c r="E31" s="264">
        <v>57</v>
      </c>
      <c r="F31" s="304">
        <f t="shared" si="15"/>
        <v>35</v>
      </c>
      <c r="G31" s="235">
        <f t="shared" si="16"/>
        <v>22</v>
      </c>
      <c r="H31" s="220">
        <f t="shared" si="17"/>
        <v>10</v>
      </c>
      <c r="I31" s="194">
        <v>6</v>
      </c>
      <c r="J31" s="195"/>
      <c r="K31" s="207"/>
      <c r="L31" s="194">
        <f t="shared" si="18"/>
        <v>4</v>
      </c>
      <c r="M31" s="266">
        <f t="shared" si="19"/>
        <v>2</v>
      </c>
      <c r="N31" s="217"/>
      <c r="O31" s="190"/>
      <c r="P31" s="226"/>
      <c r="Q31" s="210"/>
      <c r="R31" s="217"/>
      <c r="S31" s="190"/>
      <c r="T31" s="226"/>
      <c r="U31" s="227"/>
      <c r="V31" s="209"/>
      <c r="W31" s="190"/>
      <c r="X31" s="226"/>
      <c r="Y31" s="227"/>
      <c r="Z31" s="209"/>
      <c r="AA31" s="190"/>
      <c r="AB31" s="226"/>
      <c r="AC31" s="210"/>
      <c r="AD31" s="217">
        <v>10</v>
      </c>
      <c r="AE31" s="190">
        <v>2</v>
      </c>
      <c r="AF31" s="226"/>
      <c r="AG31" s="210"/>
      <c r="AH31" s="217">
        <v>6</v>
      </c>
      <c r="AI31" s="190">
        <v>2</v>
      </c>
      <c r="AJ31" s="226">
        <v>2</v>
      </c>
      <c r="AK31" s="227"/>
      <c r="AL31" s="209"/>
      <c r="AM31" s="190"/>
      <c r="AN31" s="226"/>
      <c r="AO31" s="227"/>
      <c r="AP31" s="209"/>
      <c r="AQ31" s="190"/>
      <c r="AR31" s="226"/>
      <c r="AS31" s="210"/>
    </row>
    <row r="32" spans="1:45" s="206" customFormat="1" ht="24.75" customHeight="1">
      <c r="A32" s="278" t="s">
        <v>207</v>
      </c>
      <c r="B32" s="276" t="s">
        <v>146</v>
      </c>
      <c r="C32" s="354" t="s">
        <v>316</v>
      </c>
      <c r="D32" s="273"/>
      <c r="E32" s="264">
        <v>68</v>
      </c>
      <c r="F32" s="304">
        <f t="shared" si="15"/>
        <v>56</v>
      </c>
      <c r="G32" s="235">
        <f t="shared" si="16"/>
        <v>12</v>
      </c>
      <c r="H32" s="220">
        <f t="shared" si="17"/>
        <v>4</v>
      </c>
      <c r="I32" s="194">
        <v>4</v>
      </c>
      <c r="J32" s="195"/>
      <c r="K32" s="207"/>
      <c r="L32" s="194">
        <f t="shared" si="18"/>
        <v>2</v>
      </c>
      <c r="M32" s="266">
        <f t="shared" si="19"/>
        <v>2</v>
      </c>
      <c r="N32" s="217">
        <v>4</v>
      </c>
      <c r="O32" s="190"/>
      <c r="P32" s="226"/>
      <c r="Q32" s="210"/>
      <c r="R32" s="217">
        <v>4</v>
      </c>
      <c r="S32" s="190">
        <v>2</v>
      </c>
      <c r="T32" s="226">
        <v>2</v>
      </c>
      <c r="U32" s="227"/>
      <c r="V32" s="209"/>
      <c r="W32" s="190"/>
      <c r="X32" s="226"/>
      <c r="Y32" s="227"/>
      <c r="Z32" s="209"/>
      <c r="AA32" s="190"/>
      <c r="AB32" s="226"/>
      <c r="AC32" s="210"/>
      <c r="AD32" s="217"/>
      <c r="AE32" s="190"/>
      <c r="AF32" s="226"/>
      <c r="AG32" s="210"/>
      <c r="AH32" s="217"/>
      <c r="AI32" s="190"/>
      <c r="AJ32" s="226"/>
      <c r="AK32" s="227"/>
      <c r="AL32" s="209"/>
      <c r="AM32" s="190"/>
      <c r="AN32" s="226"/>
      <c r="AO32" s="227"/>
      <c r="AP32" s="209"/>
      <c r="AQ32" s="190"/>
      <c r="AR32" s="226"/>
      <c r="AS32" s="210"/>
    </row>
    <row r="33" spans="1:45" s="206" customFormat="1" ht="24.75" customHeight="1" thickBot="1">
      <c r="A33" s="279" t="s">
        <v>295</v>
      </c>
      <c r="B33" s="185" t="s">
        <v>198</v>
      </c>
      <c r="C33" s="355" t="s">
        <v>316</v>
      </c>
      <c r="D33" s="347"/>
      <c r="E33" s="265">
        <v>49</v>
      </c>
      <c r="F33" s="307">
        <f t="shared" si="15"/>
        <v>32</v>
      </c>
      <c r="G33" s="239">
        <f t="shared" si="16"/>
        <v>17</v>
      </c>
      <c r="H33" s="221">
        <f t="shared" si="17"/>
        <v>3</v>
      </c>
      <c r="I33" s="222">
        <v>7</v>
      </c>
      <c r="J33" s="291"/>
      <c r="K33" s="268"/>
      <c r="L33" s="222">
        <f t="shared" si="18"/>
        <v>5</v>
      </c>
      <c r="M33" s="290">
        <f t="shared" si="19"/>
        <v>2</v>
      </c>
      <c r="N33" s="218">
        <v>4</v>
      </c>
      <c r="O33" s="192">
        <v>4</v>
      </c>
      <c r="P33" s="229"/>
      <c r="Q33" s="212"/>
      <c r="R33" s="218">
        <v>6</v>
      </c>
      <c r="S33" s="192">
        <v>1</v>
      </c>
      <c r="T33" s="229">
        <v>2</v>
      </c>
      <c r="U33" s="230"/>
      <c r="V33" s="211"/>
      <c r="W33" s="192"/>
      <c r="X33" s="229"/>
      <c r="Y33" s="230"/>
      <c r="Z33" s="211"/>
      <c r="AA33" s="192"/>
      <c r="AB33" s="229"/>
      <c r="AC33" s="212"/>
      <c r="AD33" s="218"/>
      <c r="AE33" s="192"/>
      <c r="AF33" s="229"/>
      <c r="AG33" s="212"/>
      <c r="AH33" s="218"/>
      <c r="AI33" s="192"/>
      <c r="AJ33" s="229"/>
      <c r="AK33" s="230"/>
      <c r="AL33" s="211"/>
      <c r="AM33" s="192"/>
      <c r="AN33" s="229"/>
      <c r="AO33" s="230"/>
      <c r="AP33" s="211"/>
      <c r="AQ33" s="192"/>
      <c r="AR33" s="229"/>
      <c r="AS33" s="212"/>
    </row>
    <row r="34" spans="1:45" s="216" customFormat="1" ht="24.75" customHeight="1" thickBot="1">
      <c r="A34" s="271" t="s">
        <v>58</v>
      </c>
      <c r="B34" s="342" t="s">
        <v>59</v>
      </c>
      <c r="C34" s="352"/>
      <c r="D34" s="272"/>
      <c r="E34" s="263">
        <f>E35+E43+E47+E52</f>
        <v>2475</v>
      </c>
      <c r="F34" s="337">
        <f aca="true" t="shared" si="20" ref="F34:M34">F35+F43+F47+F52</f>
        <v>1268</v>
      </c>
      <c r="G34" s="238">
        <f>G35+G43+G47+G52</f>
        <v>379</v>
      </c>
      <c r="H34" s="215">
        <f t="shared" si="20"/>
        <v>146</v>
      </c>
      <c r="I34" s="196">
        <f t="shared" si="20"/>
        <v>122</v>
      </c>
      <c r="J34" s="197">
        <f t="shared" si="20"/>
        <v>60</v>
      </c>
      <c r="K34" s="213">
        <f t="shared" si="20"/>
        <v>828</v>
      </c>
      <c r="L34" s="196">
        <f t="shared" si="20"/>
        <v>57</v>
      </c>
      <c r="M34" s="214">
        <f t="shared" si="20"/>
        <v>54</v>
      </c>
      <c r="N34" s="215">
        <f>N35+N43+N47+N52+N56</f>
        <v>14</v>
      </c>
      <c r="O34" s="196">
        <f aca="true" t="shared" si="21" ref="O34:U34">O35+O43+O47+O52+O56</f>
        <v>0</v>
      </c>
      <c r="P34" s="196">
        <f t="shared" si="21"/>
        <v>0</v>
      </c>
      <c r="Q34" s="214">
        <f t="shared" si="21"/>
        <v>0</v>
      </c>
      <c r="R34" s="215">
        <f t="shared" si="21"/>
        <v>10</v>
      </c>
      <c r="S34" s="196">
        <f t="shared" si="21"/>
        <v>2</v>
      </c>
      <c r="T34" s="196">
        <f t="shared" si="21"/>
        <v>2</v>
      </c>
      <c r="U34" s="197">
        <f t="shared" si="21"/>
        <v>0</v>
      </c>
      <c r="V34" s="213">
        <f aca="true" t="shared" si="22" ref="V34:AS34">V35+V43+V47+V52+V56</f>
        <v>40</v>
      </c>
      <c r="W34" s="196">
        <f t="shared" si="22"/>
        <v>8</v>
      </c>
      <c r="X34" s="196">
        <f t="shared" si="22"/>
        <v>0</v>
      </c>
      <c r="Y34" s="197">
        <f t="shared" si="22"/>
        <v>0</v>
      </c>
      <c r="Z34" s="213">
        <f>Z35+Z43+Z47+Z52+Z56</f>
        <v>35</v>
      </c>
      <c r="AA34" s="196">
        <f t="shared" si="22"/>
        <v>8</v>
      </c>
      <c r="AB34" s="196">
        <f t="shared" si="22"/>
        <v>14</v>
      </c>
      <c r="AC34" s="214">
        <f t="shared" si="22"/>
        <v>0</v>
      </c>
      <c r="AD34" s="215">
        <f t="shared" si="22"/>
        <v>50</v>
      </c>
      <c r="AE34" s="196">
        <f t="shared" si="22"/>
        <v>12</v>
      </c>
      <c r="AF34" s="196">
        <f t="shared" si="22"/>
        <v>6</v>
      </c>
      <c r="AG34" s="197">
        <f t="shared" si="22"/>
        <v>0</v>
      </c>
      <c r="AH34" s="213">
        <f t="shared" si="22"/>
        <v>43</v>
      </c>
      <c r="AI34" s="196">
        <f t="shared" si="22"/>
        <v>11</v>
      </c>
      <c r="AJ34" s="196">
        <f t="shared" si="22"/>
        <v>14</v>
      </c>
      <c r="AK34" s="214">
        <f t="shared" si="22"/>
        <v>0</v>
      </c>
      <c r="AL34" s="215">
        <f t="shared" si="22"/>
        <v>40</v>
      </c>
      <c r="AM34" s="196">
        <f t="shared" si="22"/>
        <v>6</v>
      </c>
      <c r="AN34" s="196">
        <f t="shared" si="22"/>
        <v>0</v>
      </c>
      <c r="AO34" s="197">
        <f t="shared" si="22"/>
        <v>0</v>
      </c>
      <c r="AP34" s="213">
        <f>AP35+AP43+AP47+AP52</f>
        <v>36</v>
      </c>
      <c r="AQ34" s="196">
        <f t="shared" si="22"/>
        <v>10</v>
      </c>
      <c r="AR34" s="196">
        <f t="shared" si="22"/>
        <v>18</v>
      </c>
      <c r="AS34" s="214">
        <f t="shared" si="22"/>
        <v>0</v>
      </c>
    </row>
    <row r="35" spans="1:45" s="206" customFormat="1" ht="63.75" customHeight="1" thickBot="1">
      <c r="A35" s="330" t="s">
        <v>60</v>
      </c>
      <c r="B35" s="343" t="s">
        <v>208</v>
      </c>
      <c r="C35" s="374"/>
      <c r="D35" s="357" t="s">
        <v>320</v>
      </c>
      <c r="E35" s="359">
        <f aca="true" t="shared" si="23" ref="E35:M35">SUM(E36:E42)</f>
        <v>1294</v>
      </c>
      <c r="F35" s="331">
        <f t="shared" si="23"/>
        <v>764</v>
      </c>
      <c r="G35" s="332">
        <f t="shared" si="23"/>
        <v>206</v>
      </c>
      <c r="H35" s="333">
        <f t="shared" si="23"/>
        <v>84</v>
      </c>
      <c r="I35" s="240">
        <f t="shared" si="23"/>
        <v>66</v>
      </c>
      <c r="J35" s="334">
        <f t="shared" si="23"/>
        <v>30</v>
      </c>
      <c r="K35" s="335">
        <f t="shared" si="23"/>
        <v>324</v>
      </c>
      <c r="L35" s="240">
        <f t="shared" si="23"/>
        <v>30</v>
      </c>
      <c r="M35" s="336">
        <f t="shared" si="23"/>
        <v>26</v>
      </c>
      <c r="N35" s="333">
        <f>SUM(N36:N40)</f>
        <v>0</v>
      </c>
      <c r="O35" s="240">
        <f aca="true" t="shared" si="24" ref="O35:AS35">SUM(O36:O40)</f>
        <v>0</v>
      </c>
      <c r="P35" s="240">
        <f t="shared" si="24"/>
        <v>0</v>
      </c>
      <c r="Q35" s="336">
        <f t="shared" si="24"/>
        <v>0</v>
      </c>
      <c r="R35" s="333">
        <f t="shared" si="24"/>
        <v>0</v>
      </c>
      <c r="S35" s="240">
        <f t="shared" si="24"/>
        <v>0</v>
      </c>
      <c r="T35" s="240">
        <f t="shared" si="24"/>
        <v>0</v>
      </c>
      <c r="U35" s="334">
        <f t="shared" si="24"/>
        <v>0</v>
      </c>
      <c r="V35" s="335">
        <f t="shared" si="24"/>
        <v>28</v>
      </c>
      <c r="W35" s="240">
        <f t="shared" si="24"/>
        <v>8</v>
      </c>
      <c r="X35" s="240">
        <f t="shared" si="24"/>
        <v>0</v>
      </c>
      <c r="Y35" s="334">
        <f t="shared" si="24"/>
        <v>0</v>
      </c>
      <c r="Z35" s="335">
        <f t="shared" si="24"/>
        <v>28</v>
      </c>
      <c r="AA35" s="240">
        <f t="shared" si="24"/>
        <v>6</v>
      </c>
      <c r="AB35" s="240">
        <f t="shared" si="24"/>
        <v>12</v>
      </c>
      <c r="AC35" s="336">
        <f t="shared" si="24"/>
        <v>0</v>
      </c>
      <c r="AD35" s="333">
        <f t="shared" si="24"/>
        <v>28</v>
      </c>
      <c r="AE35" s="240">
        <f t="shared" si="24"/>
        <v>4</v>
      </c>
      <c r="AF35" s="240">
        <f t="shared" si="24"/>
        <v>0</v>
      </c>
      <c r="AG35" s="334">
        <f t="shared" si="24"/>
        <v>0</v>
      </c>
      <c r="AH35" s="335">
        <f t="shared" si="24"/>
        <v>26</v>
      </c>
      <c r="AI35" s="240">
        <f t="shared" si="24"/>
        <v>6</v>
      </c>
      <c r="AJ35" s="240">
        <f t="shared" si="24"/>
        <v>8</v>
      </c>
      <c r="AK35" s="336">
        <f t="shared" si="24"/>
        <v>0</v>
      </c>
      <c r="AL35" s="333">
        <f t="shared" si="24"/>
        <v>20</v>
      </c>
      <c r="AM35" s="240">
        <f t="shared" si="24"/>
        <v>2</v>
      </c>
      <c r="AN35" s="240">
        <f t="shared" si="24"/>
        <v>0</v>
      </c>
      <c r="AO35" s="334">
        <f t="shared" si="24"/>
        <v>0</v>
      </c>
      <c r="AP35" s="335">
        <f t="shared" si="24"/>
        <v>20</v>
      </c>
      <c r="AQ35" s="240">
        <f t="shared" si="24"/>
        <v>4</v>
      </c>
      <c r="AR35" s="240">
        <f t="shared" si="24"/>
        <v>6</v>
      </c>
      <c r="AS35" s="336">
        <f t="shared" si="24"/>
        <v>0</v>
      </c>
    </row>
    <row r="36" spans="1:45" s="206" customFormat="1" ht="24.75" customHeight="1">
      <c r="A36" s="280" t="s">
        <v>61</v>
      </c>
      <c r="B36" s="47" t="s">
        <v>209</v>
      </c>
      <c r="C36" s="375"/>
      <c r="D36" s="370" t="s">
        <v>318</v>
      </c>
      <c r="E36" s="262">
        <v>191</v>
      </c>
      <c r="F36" s="304">
        <f>E36-G36</f>
        <v>149</v>
      </c>
      <c r="G36" s="235">
        <f>V36+W36+X36+Z36+AA36+AB36+AD36+AE36+AF36+AH36+AI36+AJ36+AL36+AM36+AN36+AP36+AQ36+AR36+N36+O36+P36+R36+S36+T36</f>
        <v>42</v>
      </c>
      <c r="H36" s="220">
        <f>G36-I36-L36-M36-J36</f>
        <v>15</v>
      </c>
      <c r="I36" s="194">
        <v>13</v>
      </c>
      <c r="J36" s="195"/>
      <c r="K36" s="207"/>
      <c r="L36" s="194">
        <f aca="true" t="shared" si="25" ref="L36:M40">W36+AA36+AE36+AI36+AM36+AQ36+O36+S36</f>
        <v>8</v>
      </c>
      <c r="M36" s="266">
        <f t="shared" si="25"/>
        <v>6</v>
      </c>
      <c r="N36" s="220"/>
      <c r="O36" s="194"/>
      <c r="P36" s="224"/>
      <c r="Q36" s="208"/>
      <c r="R36" s="220"/>
      <c r="S36" s="194"/>
      <c r="T36" s="224"/>
      <c r="U36" s="225"/>
      <c r="V36" s="207">
        <v>14</v>
      </c>
      <c r="W36" s="194">
        <v>5</v>
      </c>
      <c r="X36" s="224"/>
      <c r="Y36" s="225"/>
      <c r="Z36" s="207">
        <v>14</v>
      </c>
      <c r="AA36" s="194">
        <v>3</v>
      </c>
      <c r="AB36" s="224">
        <v>6</v>
      </c>
      <c r="AC36" s="208"/>
      <c r="AD36" s="220"/>
      <c r="AE36" s="194"/>
      <c r="AF36" s="224"/>
      <c r="AG36" s="225"/>
      <c r="AH36" s="207"/>
      <c r="AI36" s="194"/>
      <c r="AJ36" s="224"/>
      <c r="AK36" s="208"/>
      <c r="AL36" s="220"/>
      <c r="AM36" s="194"/>
      <c r="AN36" s="224"/>
      <c r="AO36" s="225"/>
      <c r="AP36" s="207"/>
      <c r="AQ36" s="194"/>
      <c r="AR36" s="224"/>
      <c r="AS36" s="208"/>
    </row>
    <row r="37" spans="1:45" s="206" customFormat="1" ht="24.75" customHeight="1">
      <c r="A37" s="280" t="s">
        <v>62</v>
      </c>
      <c r="B37" s="47" t="s">
        <v>299</v>
      </c>
      <c r="C37" s="354" t="s">
        <v>330</v>
      </c>
      <c r="D37" s="273"/>
      <c r="E37" s="264">
        <v>90</v>
      </c>
      <c r="F37" s="304">
        <f>E37-G37</f>
        <v>68</v>
      </c>
      <c r="G37" s="235">
        <f>V37+W37+X37+Z37+AA37+AB37+AD37+AE37+AF37+AH37+AI37+AJ37+AL37+AM37+AN37+AP37+AQ37+AR37+N37+O37+P37+R37+S37+T37</f>
        <v>22</v>
      </c>
      <c r="H37" s="220">
        <f>G37-I37-L37-M37-J37</f>
        <v>8</v>
      </c>
      <c r="I37" s="194">
        <v>8</v>
      </c>
      <c r="J37" s="195"/>
      <c r="K37" s="207"/>
      <c r="L37" s="194">
        <f t="shared" si="25"/>
        <v>4</v>
      </c>
      <c r="M37" s="266">
        <f t="shared" si="25"/>
        <v>2</v>
      </c>
      <c r="N37" s="217"/>
      <c r="O37" s="190"/>
      <c r="P37" s="226"/>
      <c r="Q37" s="210"/>
      <c r="R37" s="217"/>
      <c r="S37" s="190"/>
      <c r="T37" s="226"/>
      <c r="U37" s="227"/>
      <c r="V37" s="209"/>
      <c r="W37" s="190"/>
      <c r="X37" s="226"/>
      <c r="Y37" s="227"/>
      <c r="Z37" s="209"/>
      <c r="AA37" s="190"/>
      <c r="AB37" s="226"/>
      <c r="AC37" s="210"/>
      <c r="AD37" s="217">
        <v>10</v>
      </c>
      <c r="AE37" s="190">
        <v>2</v>
      </c>
      <c r="AF37" s="226"/>
      <c r="AG37" s="227"/>
      <c r="AH37" s="209">
        <v>6</v>
      </c>
      <c r="AI37" s="190">
        <v>2</v>
      </c>
      <c r="AJ37" s="226">
        <v>2</v>
      </c>
      <c r="AK37" s="210"/>
      <c r="AL37" s="217"/>
      <c r="AM37" s="190"/>
      <c r="AN37" s="226"/>
      <c r="AO37" s="227"/>
      <c r="AP37" s="209"/>
      <c r="AQ37" s="190"/>
      <c r="AR37" s="226"/>
      <c r="AS37" s="210"/>
    </row>
    <row r="38" spans="1:45" s="206" customFormat="1" ht="57" customHeight="1">
      <c r="A38" s="280" t="s">
        <v>211</v>
      </c>
      <c r="B38" s="274" t="s">
        <v>210</v>
      </c>
      <c r="C38" s="373"/>
      <c r="D38" s="369" t="s">
        <v>321</v>
      </c>
      <c r="E38" s="264">
        <v>292</v>
      </c>
      <c r="F38" s="304">
        <f>E38-G38</f>
        <v>242</v>
      </c>
      <c r="G38" s="235">
        <f>V38+W38+X38+Z38+AA38+AB38+AD38+AE38+AF38+AH38+AI38+AJ38+AL38+AM38+AN38+AP38+AQ38+AR38+N38+O38+P38+R38+S38+T38</f>
        <v>50</v>
      </c>
      <c r="H38" s="220">
        <f>G38-I38-L38-M38</f>
        <v>22</v>
      </c>
      <c r="I38" s="194">
        <v>16</v>
      </c>
      <c r="J38" s="195">
        <v>30</v>
      </c>
      <c r="K38" s="207"/>
      <c r="L38" s="194">
        <f t="shared" si="25"/>
        <v>6</v>
      </c>
      <c r="M38" s="266">
        <f t="shared" si="25"/>
        <v>6</v>
      </c>
      <c r="N38" s="217"/>
      <c r="O38" s="190"/>
      <c r="P38" s="226"/>
      <c r="Q38" s="210"/>
      <c r="R38" s="217"/>
      <c r="S38" s="190"/>
      <c r="T38" s="226"/>
      <c r="U38" s="227"/>
      <c r="V38" s="209"/>
      <c r="W38" s="190"/>
      <c r="X38" s="226"/>
      <c r="Y38" s="227"/>
      <c r="Z38" s="209"/>
      <c r="AA38" s="190"/>
      <c r="AB38" s="226"/>
      <c r="AC38" s="210"/>
      <c r="AD38" s="217">
        <v>18</v>
      </c>
      <c r="AE38" s="190">
        <v>2</v>
      </c>
      <c r="AF38" s="226"/>
      <c r="AG38" s="227"/>
      <c r="AH38" s="209">
        <v>20</v>
      </c>
      <c r="AI38" s="190">
        <v>4</v>
      </c>
      <c r="AJ38" s="226">
        <v>6</v>
      </c>
      <c r="AK38" s="210"/>
      <c r="AL38" s="242"/>
      <c r="AM38" s="231"/>
      <c r="AN38" s="232"/>
      <c r="AO38" s="257"/>
      <c r="AP38" s="209"/>
      <c r="AQ38" s="190"/>
      <c r="AR38" s="226"/>
      <c r="AS38" s="210"/>
    </row>
    <row r="39" spans="1:45" s="206" customFormat="1" ht="40.5" customHeight="1">
      <c r="A39" s="280" t="s">
        <v>213</v>
      </c>
      <c r="B39" s="274" t="s">
        <v>212</v>
      </c>
      <c r="C39" s="373"/>
      <c r="D39" s="369" t="s">
        <v>318</v>
      </c>
      <c r="E39" s="264">
        <v>189</v>
      </c>
      <c r="F39" s="304">
        <f>E39-G39</f>
        <v>149</v>
      </c>
      <c r="G39" s="235">
        <f>V39+W39+X39+Z39+AA39+AB39+AD39+AE39+AF39+AH39+AI39+AJ39+AL39+AM39+AN39+AP39+AQ39+AR39+N39+O39+P39+R39+S39+T39</f>
        <v>40</v>
      </c>
      <c r="H39" s="220">
        <f>G39-I39-L39-M39-J39</f>
        <v>15</v>
      </c>
      <c r="I39" s="194">
        <v>13</v>
      </c>
      <c r="J39" s="195"/>
      <c r="K39" s="207"/>
      <c r="L39" s="194">
        <f t="shared" si="25"/>
        <v>6</v>
      </c>
      <c r="M39" s="266">
        <f t="shared" si="25"/>
        <v>6</v>
      </c>
      <c r="N39" s="217"/>
      <c r="O39" s="190"/>
      <c r="P39" s="226"/>
      <c r="Q39" s="210"/>
      <c r="R39" s="217"/>
      <c r="S39" s="190"/>
      <c r="T39" s="226"/>
      <c r="U39" s="227"/>
      <c r="V39" s="209">
        <v>14</v>
      </c>
      <c r="W39" s="190">
        <v>3</v>
      </c>
      <c r="X39" s="226"/>
      <c r="Y39" s="227"/>
      <c r="Z39" s="209">
        <v>14</v>
      </c>
      <c r="AA39" s="190">
        <v>3</v>
      </c>
      <c r="AB39" s="226">
        <v>6</v>
      </c>
      <c r="AC39" s="210"/>
      <c r="AD39" s="217"/>
      <c r="AE39" s="190"/>
      <c r="AF39" s="226"/>
      <c r="AG39" s="227"/>
      <c r="AH39" s="209"/>
      <c r="AI39" s="190"/>
      <c r="AJ39" s="226"/>
      <c r="AK39" s="210"/>
      <c r="AL39" s="217"/>
      <c r="AM39" s="190"/>
      <c r="AN39" s="226"/>
      <c r="AO39" s="227"/>
      <c r="AP39" s="209"/>
      <c r="AQ39" s="190"/>
      <c r="AR39" s="226"/>
      <c r="AS39" s="210"/>
    </row>
    <row r="40" spans="1:45" s="206" customFormat="1" ht="24.75" customHeight="1">
      <c r="A40" s="280" t="s">
        <v>298</v>
      </c>
      <c r="B40" s="274" t="s">
        <v>214</v>
      </c>
      <c r="C40" s="373"/>
      <c r="D40" s="369" t="s">
        <v>322</v>
      </c>
      <c r="E40" s="264">
        <v>208</v>
      </c>
      <c r="F40" s="304">
        <f>E40-G40</f>
        <v>156</v>
      </c>
      <c r="G40" s="235">
        <f>V40+W40+X40+Z40+AA40+AB40+AD40+AE40+AF40+AH40+AI40+AJ40+AL40+AM40+AN40+AP40+AQ40+AR40+N40+O40+P40+R40+S40+T40</f>
        <v>52</v>
      </c>
      <c r="H40" s="220">
        <f>G40-I40-L40-M40-J40</f>
        <v>24</v>
      </c>
      <c r="I40" s="194">
        <v>16</v>
      </c>
      <c r="J40" s="195"/>
      <c r="K40" s="207"/>
      <c r="L40" s="194">
        <f t="shared" si="25"/>
        <v>6</v>
      </c>
      <c r="M40" s="266">
        <f t="shared" si="25"/>
        <v>6</v>
      </c>
      <c r="N40" s="217"/>
      <c r="O40" s="190"/>
      <c r="P40" s="226"/>
      <c r="Q40" s="210"/>
      <c r="R40" s="217"/>
      <c r="S40" s="190"/>
      <c r="T40" s="226"/>
      <c r="U40" s="227"/>
      <c r="V40" s="209"/>
      <c r="W40" s="190"/>
      <c r="X40" s="226"/>
      <c r="Y40" s="227"/>
      <c r="Z40" s="209"/>
      <c r="AA40" s="190"/>
      <c r="AB40" s="226"/>
      <c r="AC40" s="210"/>
      <c r="AD40" s="217"/>
      <c r="AE40" s="190"/>
      <c r="AF40" s="226"/>
      <c r="AG40" s="227"/>
      <c r="AH40" s="209"/>
      <c r="AI40" s="190"/>
      <c r="AJ40" s="226"/>
      <c r="AK40" s="210"/>
      <c r="AL40" s="217">
        <v>20</v>
      </c>
      <c r="AM40" s="190">
        <v>2</v>
      </c>
      <c r="AN40" s="226"/>
      <c r="AO40" s="227"/>
      <c r="AP40" s="209">
        <v>20</v>
      </c>
      <c r="AQ40" s="190">
        <v>4</v>
      </c>
      <c r="AR40" s="226">
        <v>6</v>
      </c>
      <c r="AS40" s="210"/>
    </row>
    <row r="41" spans="1:45" s="206" customFormat="1" ht="24.75" customHeight="1">
      <c r="A41" s="281" t="s">
        <v>215</v>
      </c>
      <c r="B41" s="274" t="s">
        <v>216</v>
      </c>
      <c r="C41" s="373"/>
      <c r="D41" s="369"/>
      <c r="E41" s="262">
        <v>0</v>
      </c>
      <c r="F41" s="304"/>
      <c r="G41" s="235"/>
      <c r="H41" s="220"/>
      <c r="I41" s="194"/>
      <c r="J41" s="191"/>
      <c r="K41" s="209">
        <f>SUM(N41:AR41)</f>
        <v>0</v>
      </c>
      <c r="L41" s="190"/>
      <c r="M41" s="267"/>
      <c r="N41" s="217"/>
      <c r="O41" s="190"/>
      <c r="P41" s="226"/>
      <c r="Q41" s="210"/>
      <c r="R41" s="217"/>
      <c r="S41" s="190"/>
      <c r="T41" s="226"/>
      <c r="U41" s="227"/>
      <c r="V41" s="209"/>
      <c r="W41" s="190"/>
      <c r="X41" s="226"/>
      <c r="Y41" s="227"/>
      <c r="Z41" s="209"/>
      <c r="AA41" s="190"/>
      <c r="AB41" s="226"/>
      <c r="AC41" s="210"/>
      <c r="AD41" s="217"/>
      <c r="AE41" s="190"/>
      <c r="AF41" s="226"/>
      <c r="AG41" s="227"/>
      <c r="AH41" s="209"/>
      <c r="AI41" s="190"/>
      <c r="AJ41" s="226"/>
      <c r="AK41" s="210"/>
      <c r="AL41" s="217"/>
      <c r="AM41" s="190"/>
      <c r="AN41" s="226"/>
      <c r="AO41" s="227"/>
      <c r="AP41" s="209"/>
      <c r="AQ41" s="190"/>
      <c r="AR41" s="226"/>
      <c r="AS41" s="210"/>
    </row>
    <row r="42" spans="1:45" s="206" customFormat="1" ht="24.75" customHeight="1" thickBot="1">
      <c r="A42" s="282" t="s">
        <v>217</v>
      </c>
      <c r="B42" s="275" t="s">
        <v>218</v>
      </c>
      <c r="C42" s="377"/>
      <c r="D42" s="378"/>
      <c r="E42" s="360">
        <v>324</v>
      </c>
      <c r="F42" s="307"/>
      <c r="G42" s="239"/>
      <c r="H42" s="221"/>
      <c r="I42" s="222"/>
      <c r="J42" s="193"/>
      <c r="K42" s="211">
        <f>SUM(N42:AR42)</f>
        <v>324</v>
      </c>
      <c r="L42" s="192"/>
      <c r="M42" s="269"/>
      <c r="N42" s="218"/>
      <c r="O42" s="192"/>
      <c r="P42" s="229"/>
      <c r="Q42" s="212"/>
      <c r="R42" s="218"/>
      <c r="S42" s="192"/>
      <c r="T42" s="229"/>
      <c r="U42" s="230"/>
      <c r="V42" s="211"/>
      <c r="W42" s="192"/>
      <c r="X42" s="229"/>
      <c r="Y42" s="230"/>
      <c r="Z42" s="211"/>
      <c r="AA42" s="192"/>
      <c r="AB42" s="229"/>
      <c r="AC42" s="212"/>
      <c r="AD42" s="218"/>
      <c r="AE42" s="192"/>
      <c r="AF42" s="229"/>
      <c r="AG42" s="230"/>
      <c r="AH42" s="211">
        <v>144</v>
      </c>
      <c r="AI42" s="192"/>
      <c r="AJ42" s="229"/>
      <c r="AK42" s="212"/>
      <c r="AL42" s="218">
        <v>72</v>
      </c>
      <c r="AM42" s="192"/>
      <c r="AN42" s="229"/>
      <c r="AO42" s="230"/>
      <c r="AP42" s="211">
        <v>108</v>
      </c>
      <c r="AQ42" s="192"/>
      <c r="AR42" s="229"/>
      <c r="AS42" s="212"/>
    </row>
    <row r="43" spans="1:45" s="206" customFormat="1" ht="42.75" customHeight="1" thickBot="1">
      <c r="A43" s="174" t="s">
        <v>220</v>
      </c>
      <c r="B43" s="45" t="s">
        <v>221</v>
      </c>
      <c r="C43" s="374"/>
      <c r="D43" s="357" t="s">
        <v>324</v>
      </c>
      <c r="E43" s="233">
        <f aca="true" t="shared" si="26" ref="E43:M43">SUM(E44:E46)</f>
        <v>254</v>
      </c>
      <c r="F43" s="256">
        <f t="shared" si="26"/>
        <v>145</v>
      </c>
      <c r="G43" s="234">
        <f t="shared" si="26"/>
        <v>37</v>
      </c>
      <c r="H43" s="205">
        <f t="shared" si="26"/>
        <v>16</v>
      </c>
      <c r="I43" s="188">
        <f t="shared" si="26"/>
        <v>10</v>
      </c>
      <c r="J43" s="189">
        <f t="shared" si="26"/>
        <v>0</v>
      </c>
      <c r="K43" s="187">
        <f t="shared" si="26"/>
        <v>72</v>
      </c>
      <c r="L43" s="188">
        <f t="shared" si="26"/>
        <v>5</v>
      </c>
      <c r="M43" s="204">
        <f t="shared" si="26"/>
        <v>6</v>
      </c>
      <c r="N43" s="187">
        <f>SUM(N44)</f>
        <v>0</v>
      </c>
      <c r="O43" s="188">
        <f aca="true" t="shared" si="27" ref="O43:AS43">SUM(O44)</f>
        <v>0</v>
      </c>
      <c r="P43" s="188">
        <f t="shared" si="27"/>
        <v>0</v>
      </c>
      <c r="Q43" s="204">
        <f t="shared" si="27"/>
        <v>0</v>
      </c>
      <c r="R43" s="205">
        <f t="shared" si="27"/>
        <v>0</v>
      </c>
      <c r="S43" s="188">
        <f t="shared" si="27"/>
        <v>0</v>
      </c>
      <c r="T43" s="188">
        <f t="shared" si="27"/>
        <v>0</v>
      </c>
      <c r="U43" s="189">
        <f t="shared" si="27"/>
        <v>0</v>
      </c>
      <c r="V43" s="187">
        <f t="shared" si="27"/>
        <v>0</v>
      </c>
      <c r="W43" s="188">
        <f t="shared" si="27"/>
        <v>0</v>
      </c>
      <c r="X43" s="188">
        <f t="shared" si="27"/>
        <v>0</v>
      </c>
      <c r="Y43" s="204">
        <f t="shared" si="27"/>
        <v>0</v>
      </c>
      <c r="Z43" s="187">
        <f t="shared" si="27"/>
        <v>0</v>
      </c>
      <c r="AA43" s="188">
        <f t="shared" si="27"/>
        <v>0</v>
      </c>
      <c r="AB43" s="188">
        <f t="shared" si="27"/>
        <v>0</v>
      </c>
      <c r="AC43" s="204">
        <f t="shared" si="27"/>
        <v>0</v>
      </c>
      <c r="AD43" s="205">
        <f t="shared" si="27"/>
        <v>0</v>
      </c>
      <c r="AE43" s="188">
        <f t="shared" si="27"/>
        <v>0</v>
      </c>
      <c r="AF43" s="188">
        <f t="shared" si="27"/>
        <v>0</v>
      </c>
      <c r="AG43" s="189">
        <f t="shared" si="27"/>
        <v>0</v>
      </c>
      <c r="AH43" s="187">
        <f t="shared" si="27"/>
        <v>8</v>
      </c>
      <c r="AI43" s="188">
        <f t="shared" si="27"/>
        <v>1</v>
      </c>
      <c r="AJ43" s="188">
        <f t="shared" si="27"/>
        <v>0</v>
      </c>
      <c r="AK43" s="204">
        <f t="shared" si="27"/>
        <v>0</v>
      </c>
      <c r="AL43" s="205">
        <f t="shared" si="27"/>
        <v>10</v>
      </c>
      <c r="AM43" s="188">
        <f t="shared" si="27"/>
        <v>2</v>
      </c>
      <c r="AN43" s="188">
        <f t="shared" si="27"/>
        <v>0</v>
      </c>
      <c r="AO43" s="189">
        <f t="shared" si="27"/>
        <v>0</v>
      </c>
      <c r="AP43" s="187">
        <f t="shared" si="27"/>
        <v>8</v>
      </c>
      <c r="AQ43" s="188">
        <f t="shared" si="27"/>
        <v>2</v>
      </c>
      <c r="AR43" s="188">
        <f t="shared" si="27"/>
        <v>6</v>
      </c>
      <c r="AS43" s="204">
        <f t="shared" si="27"/>
        <v>0</v>
      </c>
    </row>
    <row r="44" spans="1:45" s="206" customFormat="1" ht="41.25" customHeight="1">
      <c r="A44" s="280" t="s">
        <v>222</v>
      </c>
      <c r="B44" s="47" t="s">
        <v>223</v>
      </c>
      <c r="C44" s="375"/>
      <c r="D44" s="370" t="s">
        <v>323</v>
      </c>
      <c r="E44" s="262">
        <v>182</v>
      </c>
      <c r="F44" s="304">
        <f>E44-G44</f>
        <v>145</v>
      </c>
      <c r="G44" s="235">
        <f>V44+W44+X44+Z44+AA44+AB44+AD44+AE44+AF44+AH44+AI44+AJ44+AL44+AM44+AN44+AP44+AQ44+AR44+N44+O44+P44+R44+S44+T44</f>
        <v>37</v>
      </c>
      <c r="H44" s="220">
        <f>G44-I44-L44-M44-J44</f>
        <v>16</v>
      </c>
      <c r="I44" s="194">
        <v>10</v>
      </c>
      <c r="J44" s="195"/>
      <c r="K44" s="207"/>
      <c r="L44" s="194">
        <f>W44+AA44+AE44+AI44+AM44+AQ44+O44+S44</f>
        <v>5</v>
      </c>
      <c r="M44" s="266">
        <f>X44+AB44+AF44+AJ44+AN44+AR44+P44+T44</f>
        <v>6</v>
      </c>
      <c r="N44" s="207"/>
      <c r="O44" s="194"/>
      <c r="P44" s="224"/>
      <c r="Q44" s="208"/>
      <c r="R44" s="220"/>
      <c r="S44" s="194"/>
      <c r="T44" s="224"/>
      <c r="U44" s="225"/>
      <c r="V44" s="207"/>
      <c r="W44" s="194"/>
      <c r="X44" s="224"/>
      <c r="Y44" s="208"/>
      <c r="Z44" s="207"/>
      <c r="AA44" s="194"/>
      <c r="AB44" s="224"/>
      <c r="AC44" s="208"/>
      <c r="AD44" s="220"/>
      <c r="AE44" s="194"/>
      <c r="AF44" s="224"/>
      <c r="AG44" s="225"/>
      <c r="AH44" s="207">
        <v>8</v>
      </c>
      <c r="AI44" s="194">
        <v>1</v>
      </c>
      <c r="AJ44" s="224"/>
      <c r="AK44" s="208"/>
      <c r="AL44" s="220">
        <v>10</v>
      </c>
      <c r="AM44" s="194">
        <v>2</v>
      </c>
      <c r="AN44" s="224"/>
      <c r="AO44" s="225"/>
      <c r="AP44" s="207">
        <v>8</v>
      </c>
      <c r="AQ44" s="194">
        <v>2</v>
      </c>
      <c r="AR44" s="224">
        <v>6</v>
      </c>
      <c r="AS44" s="208"/>
    </row>
    <row r="45" spans="1:45" s="206" customFormat="1" ht="24.75" customHeight="1">
      <c r="A45" s="281" t="s">
        <v>224</v>
      </c>
      <c r="B45" s="274" t="s">
        <v>216</v>
      </c>
      <c r="C45" s="354"/>
      <c r="D45" s="273"/>
      <c r="E45" s="264">
        <v>0</v>
      </c>
      <c r="F45" s="305"/>
      <c r="G45" s="236"/>
      <c r="H45" s="217"/>
      <c r="I45" s="190"/>
      <c r="J45" s="191"/>
      <c r="K45" s="209">
        <f>SUM(N45:AR45)</f>
        <v>0</v>
      </c>
      <c r="L45" s="190"/>
      <c r="M45" s="267"/>
      <c r="N45" s="209"/>
      <c r="O45" s="190"/>
      <c r="P45" s="226"/>
      <c r="Q45" s="210"/>
      <c r="R45" s="217"/>
      <c r="S45" s="190"/>
      <c r="T45" s="226"/>
      <c r="U45" s="227"/>
      <c r="V45" s="209"/>
      <c r="W45" s="190"/>
      <c r="X45" s="226"/>
      <c r="Y45" s="210"/>
      <c r="Z45" s="209"/>
      <c r="AA45" s="190"/>
      <c r="AB45" s="226"/>
      <c r="AC45" s="210"/>
      <c r="AD45" s="217"/>
      <c r="AE45" s="190"/>
      <c r="AF45" s="226"/>
      <c r="AG45" s="227"/>
      <c r="AH45" s="209"/>
      <c r="AI45" s="190"/>
      <c r="AJ45" s="226"/>
      <c r="AK45" s="210"/>
      <c r="AL45" s="217"/>
      <c r="AM45" s="190"/>
      <c r="AN45" s="226"/>
      <c r="AO45" s="227"/>
      <c r="AP45" s="209"/>
      <c r="AQ45" s="190"/>
      <c r="AR45" s="226"/>
      <c r="AS45" s="210"/>
    </row>
    <row r="46" spans="1:45" s="206" customFormat="1" ht="24.75" customHeight="1" thickBot="1">
      <c r="A46" s="282" t="s">
        <v>225</v>
      </c>
      <c r="B46" s="275" t="s">
        <v>218</v>
      </c>
      <c r="C46" s="355"/>
      <c r="D46" s="347"/>
      <c r="E46" s="265">
        <v>72</v>
      </c>
      <c r="F46" s="306"/>
      <c r="G46" s="237"/>
      <c r="H46" s="218"/>
      <c r="I46" s="192"/>
      <c r="J46" s="193"/>
      <c r="K46" s="211">
        <f>SUM(N46:AR46)</f>
        <v>72</v>
      </c>
      <c r="L46" s="192"/>
      <c r="M46" s="269"/>
      <c r="N46" s="211"/>
      <c r="O46" s="192"/>
      <c r="P46" s="229"/>
      <c r="Q46" s="212"/>
      <c r="R46" s="218"/>
      <c r="S46" s="192"/>
      <c r="T46" s="229"/>
      <c r="U46" s="230"/>
      <c r="V46" s="211"/>
      <c r="W46" s="192"/>
      <c r="X46" s="229"/>
      <c r="Y46" s="212"/>
      <c r="Z46" s="211"/>
      <c r="AA46" s="192"/>
      <c r="AB46" s="229"/>
      <c r="AC46" s="212"/>
      <c r="AD46" s="218"/>
      <c r="AE46" s="192"/>
      <c r="AF46" s="229"/>
      <c r="AG46" s="230"/>
      <c r="AH46" s="211"/>
      <c r="AI46" s="192"/>
      <c r="AJ46" s="229"/>
      <c r="AK46" s="212"/>
      <c r="AL46" s="218">
        <v>72</v>
      </c>
      <c r="AM46" s="192"/>
      <c r="AN46" s="229"/>
      <c r="AO46" s="230"/>
      <c r="AP46" s="211"/>
      <c r="AQ46" s="192"/>
      <c r="AR46" s="229"/>
      <c r="AS46" s="212"/>
    </row>
    <row r="47" spans="1:45" s="206" customFormat="1" ht="41.25" customHeight="1" thickBot="1">
      <c r="A47" s="174" t="s">
        <v>226</v>
      </c>
      <c r="B47" s="45" t="s">
        <v>227</v>
      </c>
      <c r="C47" s="374"/>
      <c r="D47" s="357" t="s">
        <v>325</v>
      </c>
      <c r="E47" s="233">
        <f>SUM(E48:E51)</f>
        <v>377</v>
      </c>
      <c r="F47" s="256">
        <f aca="true" t="shared" si="28" ref="F47:M47">SUM(F48:F51)</f>
        <v>244</v>
      </c>
      <c r="G47" s="234">
        <f t="shared" si="28"/>
        <v>61</v>
      </c>
      <c r="H47" s="205">
        <f t="shared" si="28"/>
        <v>21</v>
      </c>
      <c r="I47" s="188">
        <f t="shared" si="28"/>
        <v>16</v>
      </c>
      <c r="J47" s="189">
        <f t="shared" si="28"/>
        <v>30</v>
      </c>
      <c r="K47" s="187">
        <f t="shared" si="28"/>
        <v>72</v>
      </c>
      <c r="L47" s="188">
        <f t="shared" si="28"/>
        <v>12</v>
      </c>
      <c r="M47" s="204">
        <f t="shared" si="28"/>
        <v>12</v>
      </c>
      <c r="N47" s="187">
        <f>SUM(N48:N49)</f>
        <v>0</v>
      </c>
      <c r="O47" s="188">
        <f aca="true" t="shared" si="29" ref="O47:AS47">SUM(O48:O49)</f>
        <v>0</v>
      </c>
      <c r="P47" s="188">
        <f t="shared" si="29"/>
        <v>0</v>
      </c>
      <c r="Q47" s="204">
        <f t="shared" si="29"/>
        <v>0</v>
      </c>
      <c r="R47" s="205">
        <f t="shared" si="29"/>
        <v>0</v>
      </c>
      <c r="S47" s="188">
        <f t="shared" si="29"/>
        <v>0</v>
      </c>
      <c r="T47" s="188">
        <f t="shared" si="29"/>
        <v>0</v>
      </c>
      <c r="U47" s="189">
        <f t="shared" si="29"/>
        <v>0</v>
      </c>
      <c r="V47" s="187">
        <f t="shared" si="29"/>
        <v>0</v>
      </c>
      <c r="W47" s="188">
        <f t="shared" si="29"/>
        <v>0</v>
      </c>
      <c r="X47" s="188">
        <f t="shared" si="29"/>
        <v>0</v>
      </c>
      <c r="Y47" s="204">
        <f t="shared" si="29"/>
        <v>0</v>
      </c>
      <c r="Z47" s="187">
        <f t="shared" si="29"/>
        <v>0</v>
      </c>
      <c r="AA47" s="188">
        <f t="shared" si="29"/>
        <v>0</v>
      </c>
      <c r="AB47" s="188">
        <f t="shared" si="29"/>
        <v>0</v>
      </c>
      <c r="AC47" s="204">
        <f t="shared" si="29"/>
        <v>0</v>
      </c>
      <c r="AD47" s="205">
        <f t="shared" si="29"/>
        <v>10</v>
      </c>
      <c r="AE47" s="188">
        <f t="shared" si="29"/>
        <v>2</v>
      </c>
      <c r="AF47" s="188">
        <f t="shared" si="29"/>
        <v>0</v>
      </c>
      <c r="AG47" s="189">
        <f t="shared" si="29"/>
        <v>0</v>
      </c>
      <c r="AH47" s="187">
        <f t="shared" si="29"/>
        <v>9</v>
      </c>
      <c r="AI47" s="188">
        <f t="shared" si="29"/>
        <v>4</v>
      </c>
      <c r="AJ47" s="188">
        <f t="shared" si="29"/>
        <v>6</v>
      </c>
      <c r="AK47" s="204">
        <f t="shared" si="29"/>
        <v>0</v>
      </c>
      <c r="AL47" s="205">
        <f t="shared" si="29"/>
        <v>10</v>
      </c>
      <c r="AM47" s="188">
        <f t="shared" si="29"/>
        <v>2</v>
      </c>
      <c r="AN47" s="188">
        <f t="shared" si="29"/>
        <v>0</v>
      </c>
      <c r="AO47" s="189">
        <f t="shared" si="29"/>
        <v>0</v>
      </c>
      <c r="AP47" s="187">
        <f t="shared" si="29"/>
        <v>8</v>
      </c>
      <c r="AQ47" s="188">
        <f t="shared" si="29"/>
        <v>4</v>
      </c>
      <c r="AR47" s="188">
        <f t="shared" si="29"/>
        <v>6</v>
      </c>
      <c r="AS47" s="204">
        <f t="shared" si="29"/>
        <v>0</v>
      </c>
    </row>
    <row r="48" spans="1:45" s="206" customFormat="1" ht="24.75" customHeight="1">
      <c r="A48" s="280" t="s">
        <v>228</v>
      </c>
      <c r="B48" s="47" t="s">
        <v>300</v>
      </c>
      <c r="C48" s="375"/>
      <c r="D48" s="370" t="s">
        <v>327</v>
      </c>
      <c r="E48" s="262">
        <v>181</v>
      </c>
      <c r="F48" s="304">
        <f>E48-G48</f>
        <v>150</v>
      </c>
      <c r="G48" s="235">
        <f>V48+W48+X48+Z48+AA48+AB48+AD48+AE48+AF48+AH48+AI48+AJ48+AL48+AM48+AN48+AP48+AQ48+AR48+N48+O48+P48+R48+S48+T48</f>
        <v>31</v>
      </c>
      <c r="H48" s="220">
        <f>G48-I48-L48-M48</f>
        <v>11</v>
      </c>
      <c r="I48" s="194">
        <v>8</v>
      </c>
      <c r="J48" s="195">
        <v>30</v>
      </c>
      <c r="K48" s="207"/>
      <c r="L48" s="194">
        <f>W48+AA48+AE48+AI48+AM48+AQ48+O48+S48</f>
        <v>6</v>
      </c>
      <c r="M48" s="266">
        <f>X48+AB48+AF48+AJ48+AN48+AR48+P48+T48</f>
        <v>6</v>
      </c>
      <c r="N48" s="207"/>
      <c r="O48" s="194"/>
      <c r="P48" s="224"/>
      <c r="Q48" s="208"/>
      <c r="R48" s="220"/>
      <c r="S48" s="194"/>
      <c r="T48" s="224"/>
      <c r="U48" s="225"/>
      <c r="V48" s="207"/>
      <c r="W48" s="194"/>
      <c r="X48" s="224"/>
      <c r="Y48" s="208"/>
      <c r="Z48" s="207"/>
      <c r="AA48" s="194"/>
      <c r="AB48" s="224"/>
      <c r="AC48" s="208"/>
      <c r="AD48" s="220">
        <v>10</v>
      </c>
      <c r="AE48" s="194">
        <v>2</v>
      </c>
      <c r="AF48" s="224"/>
      <c r="AG48" s="225"/>
      <c r="AH48" s="207">
        <v>9</v>
      </c>
      <c r="AI48" s="194">
        <v>4</v>
      </c>
      <c r="AJ48" s="224">
        <v>6</v>
      </c>
      <c r="AK48" s="208"/>
      <c r="AL48" s="220"/>
      <c r="AM48" s="194"/>
      <c r="AN48" s="224"/>
      <c r="AO48" s="225"/>
      <c r="AP48" s="207"/>
      <c r="AQ48" s="194"/>
      <c r="AR48" s="224"/>
      <c r="AS48" s="208"/>
    </row>
    <row r="49" spans="1:45" s="206" customFormat="1" ht="37.5" customHeight="1">
      <c r="A49" s="281" t="s">
        <v>301</v>
      </c>
      <c r="B49" s="274" t="s">
        <v>229</v>
      </c>
      <c r="C49" s="373"/>
      <c r="D49" s="369" t="s">
        <v>326</v>
      </c>
      <c r="E49" s="264">
        <v>124</v>
      </c>
      <c r="F49" s="305">
        <f>E49-G49</f>
        <v>94</v>
      </c>
      <c r="G49" s="236">
        <f>V49+W49+X49+Z49+AA49+AB49+AD49+AE49+AF49+AH49+AI49+AJ49+AL49+AM49+AN49+AP49+AQ49+AR49+N49+O49+P49+R49+S49+T49</f>
        <v>30</v>
      </c>
      <c r="H49" s="217">
        <f>G49-I49-L49-M49-J49</f>
        <v>10</v>
      </c>
      <c r="I49" s="190">
        <v>8</v>
      </c>
      <c r="J49" s="191"/>
      <c r="K49" s="209"/>
      <c r="L49" s="190">
        <f>W49+AA49+AE49+AI49+AM49+AQ49+O49+S49</f>
        <v>6</v>
      </c>
      <c r="M49" s="267">
        <f>X49+AB49+AF49+AJ49+AN49+AR49+P49+T49</f>
        <v>6</v>
      </c>
      <c r="N49" s="209"/>
      <c r="O49" s="190"/>
      <c r="P49" s="226"/>
      <c r="Q49" s="210"/>
      <c r="R49" s="217"/>
      <c r="S49" s="190"/>
      <c r="T49" s="226"/>
      <c r="U49" s="227"/>
      <c r="V49" s="209"/>
      <c r="W49" s="190"/>
      <c r="X49" s="226"/>
      <c r="Y49" s="210"/>
      <c r="Z49" s="209"/>
      <c r="AA49" s="190"/>
      <c r="AB49" s="226"/>
      <c r="AC49" s="210"/>
      <c r="AD49" s="217"/>
      <c r="AE49" s="190"/>
      <c r="AF49" s="226"/>
      <c r="AG49" s="227"/>
      <c r="AH49" s="209"/>
      <c r="AI49" s="190"/>
      <c r="AJ49" s="226"/>
      <c r="AK49" s="210"/>
      <c r="AL49" s="217">
        <v>10</v>
      </c>
      <c r="AM49" s="190">
        <v>2</v>
      </c>
      <c r="AN49" s="226"/>
      <c r="AO49" s="227"/>
      <c r="AP49" s="209">
        <v>8</v>
      </c>
      <c r="AQ49" s="190">
        <v>4</v>
      </c>
      <c r="AR49" s="226">
        <v>6</v>
      </c>
      <c r="AS49" s="210"/>
    </row>
    <row r="50" spans="1:45" s="206" customFormat="1" ht="24.75" customHeight="1">
      <c r="A50" s="281" t="s">
        <v>230</v>
      </c>
      <c r="B50" s="274" t="s">
        <v>216</v>
      </c>
      <c r="C50" s="354"/>
      <c r="D50" s="273"/>
      <c r="E50" s="264">
        <v>0</v>
      </c>
      <c r="F50" s="305"/>
      <c r="G50" s="236"/>
      <c r="H50" s="217"/>
      <c r="I50" s="190"/>
      <c r="J50" s="191"/>
      <c r="K50" s="209">
        <f>SUM(N50:AR50)</f>
        <v>0</v>
      </c>
      <c r="L50" s="190"/>
      <c r="M50" s="267"/>
      <c r="N50" s="209"/>
      <c r="O50" s="190"/>
      <c r="P50" s="226"/>
      <c r="Q50" s="210"/>
      <c r="R50" s="217"/>
      <c r="S50" s="190"/>
      <c r="T50" s="226"/>
      <c r="U50" s="227"/>
      <c r="V50" s="209"/>
      <c r="W50" s="190"/>
      <c r="X50" s="226"/>
      <c r="Y50" s="210"/>
      <c r="Z50" s="209"/>
      <c r="AA50" s="190"/>
      <c r="AB50" s="226"/>
      <c r="AC50" s="210"/>
      <c r="AD50" s="217"/>
      <c r="AE50" s="190"/>
      <c r="AF50" s="226"/>
      <c r="AG50" s="227"/>
      <c r="AH50" s="209"/>
      <c r="AI50" s="190"/>
      <c r="AJ50" s="226"/>
      <c r="AK50" s="210"/>
      <c r="AL50" s="217"/>
      <c r="AM50" s="190"/>
      <c r="AN50" s="226"/>
      <c r="AO50" s="227"/>
      <c r="AP50" s="209"/>
      <c r="AQ50" s="190"/>
      <c r="AR50" s="226"/>
      <c r="AS50" s="210"/>
    </row>
    <row r="51" spans="1:45" s="206" customFormat="1" ht="24.75" customHeight="1" thickBot="1">
      <c r="A51" s="282" t="s">
        <v>231</v>
      </c>
      <c r="B51" s="275" t="s">
        <v>218</v>
      </c>
      <c r="C51" s="355"/>
      <c r="D51" s="347"/>
      <c r="E51" s="265">
        <v>72</v>
      </c>
      <c r="F51" s="306"/>
      <c r="G51" s="237"/>
      <c r="H51" s="218"/>
      <c r="I51" s="192"/>
      <c r="J51" s="193"/>
      <c r="K51" s="211">
        <f>SUM(N51:AR51)</f>
        <v>72</v>
      </c>
      <c r="L51" s="192"/>
      <c r="M51" s="269"/>
      <c r="N51" s="211"/>
      <c r="O51" s="192"/>
      <c r="P51" s="229"/>
      <c r="Q51" s="212"/>
      <c r="R51" s="218"/>
      <c r="S51" s="192"/>
      <c r="T51" s="229"/>
      <c r="U51" s="230"/>
      <c r="V51" s="211"/>
      <c r="W51" s="192"/>
      <c r="X51" s="229"/>
      <c r="Y51" s="212"/>
      <c r="Z51" s="211"/>
      <c r="AA51" s="192"/>
      <c r="AB51" s="229"/>
      <c r="AC51" s="212"/>
      <c r="AD51" s="218"/>
      <c r="AE51" s="192"/>
      <c r="AF51" s="229"/>
      <c r="AG51" s="230"/>
      <c r="AH51" s="211"/>
      <c r="AI51" s="192"/>
      <c r="AJ51" s="229"/>
      <c r="AK51" s="212"/>
      <c r="AL51" s="218"/>
      <c r="AM51" s="192"/>
      <c r="AN51" s="229"/>
      <c r="AO51" s="230"/>
      <c r="AP51" s="211">
        <v>72</v>
      </c>
      <c r="AQ51" s="192"/>
      <c r="AR51" s="229"/>
      <c r="AS51" s="212"/>
    </row>
    <row r="52" spans="1:45" s="206" customFormat="1" ht="42" customHeight="1" thickBot="1">
      <c r="A52" s="174" t="s">
        <v>232</v>
      </c>
      <c r="B52" s="45" t="s">
        <v>233</v>
      </c>
      <c r="C52" s="374"/>
      <c r="D52" s="357" t="s">
        <v>154</v>
      </c>
      <c r="E52" s="233">
        <f>SUM(E53:E55)</f>
        <v>550</v>
      </c>
      <c r="F52" s="256">
        <f aca="true" t="shared" si="30" ref="F52:M52">SUM(F53:F55)</f>
        <v>115</v>
      </c>
      <c r="G52" s="234">
        <f t="shared" si="30"/>
        <v>75</v>
      </c>
      <c r="H52" s="205">
        <f t="shared" si="30"/>
        <v>25</v>
      </c>
      <c r="I52" s="188">
        <f t="shared" si="30"/>
        <v>30</v>
      </c>
      <c r="J52" s="189">
        <f t="shared" si="30"/>
        <v>0</v>
      </c>
      <c r="K52" s="187">
        <f>SUM(K53:K55)</f>
        <v>360</v>
      </c>
      <c r="L52" s="188">
        <f t="shared" si="30"/>
        <v>10</v>
      </c>
      <c r="M52" s="204">
        <f t="shared" si="30"/>
        <v>10</v>
      </c>
      <c r="N52" s="187">
        <f>SUM(N53)</f>
        <v>14</v>
      </c>
      <c r="O52" s="188">
        <f aca="true" t="shared" si="31" ref="O52:AS52">SUM(O53)</f>
        <v>0</v>
      </c>
      <c r="P52" s="188">
        <f t="shared" si="31"/>
        <v>0</v>
      </c>
      <c r="Q52" s="204">
        <f t="shared" si="31"/>
        <v>0</v>
      </c>
      <c r="R52" s="205">
        <f t="shared" si="31"/>
        <v>10</v>
      </c>
      <c r="S52" s="188">
        <f t="shared" si="31"/>
        <v>2</v>
      </c>
      <c r="T52" s="188">
        <f t="shared" si="31"/>
        <v>2</v>
      </c>
      <c r="U52" s="189">
        <f t="shared" si="31"/>
        <v>0</v>
      </c>
      <c r="V52" s="187">
        <f t="shared" si="31"/>
        <v>12</v>
      </c>
      <c r="W52" s="188">
        <f t="shared" si="31"/>
        <v>0</v>
      </c>
      <c r="X52" s="188">
        <f t="shared" si="31"/>
        <v>0</v>
      </c>
      <c r="Y52" s="204">
        <f t="shared" si="31"/>
        <v>0</v>
      </c>
      <c r="Z52" s="187">
        <f t="shared" si="31"/>
        <v>7</v>
      </c>
      <c r="AA52" s="188">
        <f t="shared" si="31"/>
        <v>2</v>
      </c>
      <c r="AB52" s="188">
        <f t="shared" si="31"/>
        <v>2</v>
      </c>
      <c r="AC52" s="204">
        <f t="shared" si="31"/>
        <v>0</v>
      </c>
      <c r="AD52" s="205">
        <f t="shared" si="31"/>
        <v>12</v>
      </c>
      <c r="AE52" s="188">
        <f t="shared" si="31"/>
        <v>6</v>
      </c>
      <c r="AF52" s="188">
        <f t="shared" si="31"/>
        <v>6</v>
      </c>
      <c r="AG52" s="189">
        <f t="shared" si="31"/>
        <v>0</v>
      </c>
      <c r="AH52" s="187">
        <f t="shared" si="31"/>
        <v>0</v>
      </c>
      <c r="AI52" s="188">
        <f t="shared" si="31"/>
        <v>0</v>
      </c>
      <c r="AJ52" s="188">
        <f t="shared" si="31"/>
        <v>0</v>
      </c>
      <c r="AK52" s="204">
        <f t="shared" si="31"/>
        <v>0</v>
      </c>
      <c r="AL52" s="205">
        <f t="shared" si="31"/>
        <v>0</v>
      </c>
      <c r="AM52" s="188">
        <f t="shared" si="31"/>
        <v>0</v>
      </c>
      <c r="AN52" s="188">
        <f t="shared" si="31"/>
        <v>0</v>
      </c>
      <c r="AO52" s="189">
        <f t="shared" si="31"/>
        <v>0</v>
      </c>
      <c r="AP52" s="187">
        <f t="shared" si="31"/>
        <v>0</v>
      </c>
      <c r="AQ52" s="188">
        <f t="shared" si="31"/>
        <v>0</v>
      </c>
      <c r="AR52" s="188">
        <f t="shared" si="31"/>
        <v>0</v>
      </c>
      <c r="AS52" s="204">
        <f t="shared" si="31"/>
        <v>0</v>
      </c>
    </row>
    <row r="53" spans="1:45" s="206" customFormat="1" ht="40.5" customHeight="1">
      <c r="A53" s="280" t="s">
        <v>308</v>
      </c>
      <c r="B53" s="47" t="s">
        <v>235</v>
      </c>
      <c r="C53" s="375"/>
      <c r="D53" s="370" t="s">
        <v>328</v>
      </c>
      <c r="E53" s="262">
        <v>190</v>
      </c>
      <c r="F53" s="304">
        <f>E53-G53</f>
        <v>115</v>
      </c>
      <c r="G53" s="235">
        <f>V53+W53+X53+Z53+AA53+AB53+AD53+AE53+AF53+AH53+AI53+AJ53+AL53+AM53+AN53+AP53+AQ53+AR53+N53+O53+P53+R53+S53+T53</f>
        <v>75</v>
      </c>
      <c r="H53" s="220">
        <f>G53-I53-L53-M53-J53</f>
        <v>25</v>
      </c>
      <c r="I53" s="194">
        <v>30</v>
      </c>
      <c r="J53" s="195"/>
      <c r="K53" s="207"/>
      <c r="L53" s="194">
        <f>W53+AA53+AE53+AI53+AM53+AQ53+O53+S53</f>
        <v>10</v>
      </c>
      <c r="M53" s="266">
        <f>X53+AB53+AF53+AJ53+AN53+AR53+P53+T53</f>
        <v>10</v>
      </c>
      <c r="N53" s="207">
        <v>14</v>
      </c>
      <c r="O53" s="194"/>
      <c r="P53" s="224"/>
      <c r="Q53" s="208"/>
      <c r="R53" s="220">
        <v>10</v>
      </c>
      <c r="S53" s="194">
        <v>2</v>
      </c>
      <c r="T53" s="224">
        <v>2</v>
      </c>
      <c r="U53" s="225"/>
      <c r="V53" s="207">
        <v>12</v>
      </c>
      <c r="W53" s="194"/>
      <c r="X53" s="224"/>
      <c r="Y53" s="208"/>
      <c r="Z53" s="207">
        <v>7</v>
      </c>
      <c r="AA53" s="194">
        <v>2</v>
      </c>
      <c r="AB53" s="224">
        <v>2</v>
      </c>
      <c r="AC53" s="208"/>
      <c r="AD53" s="220">
        <v>12</v>
      </c>
      <c r="AE53" s="194">
        <v>6</v>
      </c>
      <c r="AF53" s="224">
        <v>6</v>
      </c>
      <c r="AG53" s="225"/>
      <c r="AH53" s="207"/>
      <c r="AI53" s="194"/>
      <c r="AJ53" s="224"/>
      <c r="AK53" s="208"/>
      <c r="AL53" s="220"/>
      <c r="AM53" s="194"/>
      <c r="AN53" s="224"/>
      <c r="AO53" s="225"/>
      <c r="AP53" s="207"/>
      <c r="AQ53" s="194"/>
      <c r="AR53" s="224"/>
      <c r="AS53" s="208"/>
    </row>
    <row r="54" spans="1:45" s="206" customFormat="1" ht="24.75" customHeight="1">
      <c r="A54" s="281" t="s">
        <v>236</v>
      </c>
      <c r="B54" s="274" t="s">
        <v>216</v>
      </c>
      <c r="C54" s="354"/>
      <c r="D54" s="273"/>
      <c r="E54" s="264">
        <v>108</v>
      </c>
      <c r="F54" s="305"/>
      <c r="G54" s="236"/>
      <c r="H54" s="217"/>
      <c r="I54" s="190"/>
      <c r="J54" s="191"/>
      <c r="K54" s="209">
        <f>SUM(N54:AR54)</f>
        <v>216</v>
      </c>
      <c r="L54" s="190"/>
      <c r="M54" s="267"/>
      <c r="N54" s="209"/>
      <c r="O54" s="190"/>
      <c r="P54" s="226"/>
      <c r="Q54" s="210"/>
      <c r="R54" s="217"/>
      <c r="S54" s="190"/>
      <c r="T54" s="226"/>
      <c r="U54" s="227"/>
      <c r="V54" s="209"/>
      <c r="W54" s="190"/>
      <c r="X54" s="226"/>
      <c r="Y54" s="210"/>
      <c r="Z54" s="209">
        <v>108</v>
      </c>
      <c r="AA54" s="190"/>
      <c r="AB54" s="226"/>
      <c r="AC54" s="210"/>
      <c r="AD54" s="217">
        <v>108</v>
      </c>
      <c r="AE54" s="190"/>
      <c r="AF54" s="226"/>
      <c r="AG54" s="227"/>
      <c r="AH54" s="209"/>
      <c r="AI54" s="190"/>
      <c r="AJ54" s="226"/>
      <c r="AK54" s="210"/>
      <c r="AL54" s="217"/>
      <c r="AM54" s="190"/>
      <c r="AN54" s="226"/>
      <c r="AO54" s="227"/>
      <c r="AP54" s="209"/>
      <c r="AQ54" s="190"/>
      <c r="AR54" s="226"/>
      <c r="AS54" s="210"/>
    </row>
    <row r="55" spans="1:45" s="206" customFormat="1" ht="24.75" customHeight="1" thickBot="1">
      <c r="A55" s="282" t="s">
        <v>237</v>
      </c>
      <c r="B55" s="275" t="s">
        <v>218</v>
      </c>
      <c r="C55" s="376"/>
      <c r="D55" s="371"/>
      <c r="E55" s="265">
        <v>252</v>
      </c>
      <c r="F55" s="306"/>
      <c r="G55" s="237"/>
      <c r="H55" s="218"/>
      <c r="I55" s="192"/>
      <c r="J55" s="193"/>
      <c r="K55" s="211">
        <f>SUM(N55:AR55)</f>
        <v>144</v>
      </c>
      <c r="L55" s="192"/>
      <c r="M55" s="269"/>
      <c r="N55" s="211"/>
      <c r="O55" s="192"/>
      <c r="P55" s="229"/>
      <c r="Q55" s="212"/>
      <c r="R55" s="218"/>
      <c r="S55" s="192"/>
      <c r="T55" s="229"/>
      <c r="U55" s="230"/>
      <c r="V55" s="211"/>
      <c r="W55" s="192"/>
      <c r="X55" s="229"/>
      <c r="Y55" s="212"/>
      <c r="Z55" s="211"/>
      <c r="AA55" s="192"/>
      <c r="AB55" s="229"/>
      <c r="AC55" s="212"/>
      <c r="AD55" s="218"/>
      <c r="AE55" s="192"/>
      <c r="AF55" s="229"/>
      <c r="AG55" s="230"/>
      <c r="AH55" s="211">
        <v>144</v>
      </c>
      <c r="AI55" s="192"/>
      <c r="AJ55" s="229"/>
      <c r="AK55" s="212"/>
      <c r="AL55" s="218"/>
      <c r="AM55" s="192"/>
      <c r="AN55" s="229"/>
      <c r="AO55" s="230"/>
      <c r="AP55" s="211"/>
      <c r="AQ55" s="192"/>
      <c r="AR55" s="229"/>
      <c r="AS55" s="212"/>
    </row>
    <row r="56" spans="1:45" s="206" customFormat="1" ht="24.75" customHeight="1" thickBot="1">
      <c r="A56" s="219" t="s">
        <v>70</v>
      </c>
      <c r="B56" s="299" t="s">
        <v>71</v>
      </c>
      <c r="C56" s="353"/>
      <c r="D56" s="10"/>
      <c r="E56" s="308">
        <f>K56</f>
        <v>144</v>
      </c>
      <c r="F56" s="318"/>
      <c r="G56" s="310"/>
      <c r="H56" s="302"/>
      <c r="I56" s="292"/>
      <c r="J56" s="312"/>
      <c r="K56" s="314">
        <f>SUM(N56:AR56)</f>
        <v>144</v>
      </c>
      <c r="L56" s="292"/>
      <c r="M56" s="293"/>
      <c r="N56" s="314"/>
      <c r="O56" s="292"/>
      <c r="P56" s="292"/>
      <c r="Q56" s="293"/>
      <c r="R56" s="302"/>
      <c r="S56" s="292"/>
      <c r="T56" s="292"/>
      <c r="U56" s="312"/>
      <c r="V56" s="314"/>
      <c r="W56" s="292"/>
      <c r="X56" s="292"/>
      <c r="Y56" s="293"/>
      <c r="Z56" s="314"/>
      <c r="AA56" s="292"/>
      <c r="AB56" s="292"/>
      <c r="AC56" s="293"/>
      <c r="AD56" s="302"/>
      <c r="AE56" s="292"/>
      <c r="AF56" s="292"/>
      <c r="AG56" s="312"/>
      <c r="AH56" s="314"/>
      <c r="AI56" s="292"/>
      <c r="AJ56" s="292"/>
      <c r="AK56" s="293"/>
      <c r="AL56" s="302"/>
      <c r="AM56" s="292"/>
      <c r="AN56" s="292"/>
      <c r="AO56" s="312"/>
      <c r="AP56" s="314">
        <v>144</v>
      </c>
      <c r="AQ56" s="292"/>
      <c r="AR56" s="292"/>
      <c r="AS56" s="293"/>
    </row>
    <row r="57" spans="1:45" s="241" customFormat="1" ht="24.75" customHeight="1" thickBot="1">
      <c r="A57" s="298" t="s">
        <v>74</v>
      </c>
      <c r="B57" s="300" t="s">
        <v>75</v>
      </c>
      <c r="C57" s="356"/>
      <c r="D57" s="348"/>
      <c r="E57" s="309">
        <f>AP57</f>
        <v>216</v>
      </c>
      <c r="F57" s="319"/>
      <c r="G57" s="311"/>
      <c r="H57" s="303"/>
      <c r="I57" s="294"/>
      <c r="J57" s="313"/>
      <c r="K57" s="315"/>
      <c r="L57" s="294"/>
      <c r="M57" s="316"/>
      <c r="N57" s="315"/>
      <c r="O57" s="294"/>
      <c r="P57" s="295"/>
      <c r="Q57" s="296"/>
      <c r="R57" s="303"/>
      <c r="S57" s="294"/>
      <c r="T57" s="295"/>
      <c r="U57" s="320"/>
      <c r="V57" s="315"/>
      <c r="W57" s="294"/>
      <c r="X57" s="295"/>
      <c r="Y57" s="296"/>
      <c r="Z57" s="315"/>
      <c r="AA57" s="294"/>
      <c r="AB57" s="295"/>
      <c r="AC57" s="296"/>
      <c r="AD57" s="303"/>
      <c r="AE57" s="294"/>
      <c r="AF57" s="295"/>
      <c r="AG57" s="320"/>
      <c r="AH57" s="315"/>
      <c r="AI57" s="294"/>
      <c r="AJ57" s="295"/>
      <c r="AK57" s="296"/>
      <c r="AL57" s="303"/>
      <c r="AM57" s="294"/>
      <c r="AN57" s="295"/>
      <c r="AO57" s="320"/>
      <c r="AP57" s="315">
        <v>216</v>
      </c>
      <c r="AQ57" s="294"/>
      <c r="AR57" s="295"/>
      <c r="AS57" s="296"/>
    </row>
    <row r="58" spans="1:45" s="241" customFormat="1" ht="24.75" customHeight="1" thickBot="1">
      <c r="A58" s="298"/>
      <c r="B58" s="301" t="s">
        <v>76</v>
      </c>
      <c r="C58" s="356"/>
      <c r="D58" s="348"/>
      <c r="E58" s="309">
        <f>AP58</f>
        <v>72</v>
      </c>
      <c r="F58" s="319"/>
      <c r="G58" s="311"/>
      <c r="H58" s="303"/>
      <c r="I58" s="294"/>
      <c r="J58" s="313"/>
      <c r="K58" s="315"/>
      <c r="L58" s="294"/>
      <c r="M58" s="316"/>
      <c r="N58" s="315"/>
      <c r="O58" s="294"/>
      <c r="P58" s="295"/>
      <c r="Q58" s="296"/>
      <c r="R58" s="303"/>
      <c r="S58" s="294"/>
      <c r="T58" s="295"/>
      <c r="U58" s="320"/>
      <c r="V58" s="315"/>
      <c r="W58" s="294"/>
      <c r="X58" s="295"/>
      <c r="Y58" s="296"/>
      <c r="Z58" s="315"/>
      <c r="AA58" s="294"/>
      <c r="AB58" s="295"/>
      <c r="AC58" s="296"/>
      <c r="AD58" s="303"/>
      <c r="AE58" s="294"/>
      <c r="AF58" s="295"/>
      <c r="AG58" s="320"/>
      <c r="AH58" s="315"/>
      <c r="AI58" s="294"/>
      <c r="AJ58" s="295"/>
      <c r="AK58" s="296"/>
      <c r="AL58" s="303"/>
      <c r="AM58" s="294"/>
      <c r="AN58" s="295"/>
      <c r="AO58" s="320"/>
      <c r="AP58" s="315">
        <v>72</v>
      </c>
      <c r="AQ58" s="294"/>
      <c r="AR58" s="295"/>
      <c r="AS58" s="296"/>
    </row>
    <row r="59" spans="1:45" s="241" customFormat="1" ht="24.75" customHeight="1" thickBot="1">
      <c r="A59" s="298"/>
      <c r="B59" s="301" t="s">
        <v>77</v>
      </c>
      <c r="C59" s="356"/>
      <c r="D59" s="348"/>
      <c r="E59" s="309">
        <f>AP59</f>
        <v>144</v>
      </c>
      <c r="F59" s="319"/>
      <c r="G59" s="311"/>
      <c r="H59" s="303"/>
      <c r="I59" s="294"/>
      <c r="J59" s="313"/>
      <c r="K59" s="315"/>
      <c r="L59" s="294"/>
      <c r="M59" s="316"/>
      <c r="N59" s="315"/>
      <c r="O59" s="294"/>
      <c r="P59" s="295"/>
      <c r="Q59" s="296"/>
      <c r="R59" s="303"/>
      <c r="S59" s="294"/>
      <c r="T59" s="295"/>
      <c r="U59" s="320"/>
      <c r="V59" s="315"/>
      <c r="W59" s="294"/>
      <c r="X59" s="295"/>
      <c r="Y59" s="296"/>
      <c r="Z59" s="315"/>
      <c r="AA59" s="294"/>
      <c r="AB59" s="295"/>
      <c r="AC59" s="296"/>
      <c r="AD59" s="303"/>
      <c r="AE59" s="294"/>
      <c r="AF59" s="295"/>
      <c r="AG59" s="320"/>
      <c r="AH59" s="315"/>
      <c r="AI59" s="294"/>
      <c r="AJ59" s="295"/>
      <c r="AK59" s="296"/>
      <c r="AL59" s="303"/>
      <c r="AM59" s="294"/>
      <c r="AN59" s="295"/>
      <c r="AO59" s="320"/>
      <c r="AP59" s="315">
        <v>144</v>
      </c>
      <c r="AQ59" s="294"/>
      <c r="AR59" s="295"/>
      <c r="AS59" s="296"/>
    </row>
    <row r="60" spans="1:45" s="223" customFormat="1" ht="24.75" customHeight="1">
      <c r="A60" s="447" t="s">
        <v>277</v>
      </c>
      <c r="B60" s="448"/>
      <c r="C60" s="448"/>
      <c r="D60" s="448"/>
      <c r="E60" s="448"/>
      <c r="F60" s="448"/>
      <c r="G60" s="502" t="s">
        <v>73</v>
      </c>
      <c r="H60" s="449" t="s">
        <v>309</v>
      </c>
      <c r="I60" s="450"/>
      <c r="J60" s="450"/>
      <c r="K60" s="450"/>
      <c r="L60" s="450"/>
      <c r="M60" s="451"/>
      <c r="N60" s="434">
        <f>COUNT(N12:N16,N18:N19,N22:N33,N36:N40,N44,N48:N49,N53)</f>
        <v>11</v>
      </c>
      <c r="O60" s="428"/>
      <c r="P60" s="424"/>
      <c r="Q60" s="430"/>
      <c r="R60" s="432">
        <f>COUNT(R12:R16,R18:R19,R22:R33,R36:R40,R44,R48:R49,R53)</f>
        <v>10</v>
      </c>
      <c r="S60" s="428"/>
      <c r="T60" s="424"/>
      <c r="U60" s="426"/>
      <c r="V60" s="434">
        <f>COUNT(V12:V16,V18:V19,V22:V33,V36:V40,V44,V48:V49,V53)</f>
        <v>8</v>
      </c>
      <c r="W60" s="428"/>
      <c r="X60" s="424"/>
      <c r="Y60" s="430"/>
      <c r="Z60" s="432">
        <f>COUNT(Z12:Z16,Z18:Z19,Z22:Z33,Z36:Z40,Z44,Z48:Z49,Z53)</f>
        <v>7</v>
      </c>
      <c r="AA60" s="428"/>
      <c r="AB60" s="424"/>
      <c r="AC60" s="426"/>
      <c r="AD60" s="434">
        <f>COUNT(AD12:AD16,AD18:AD19,AD22:AD33,AD36:AD40,AD44,AD48:AD49,AD53)</f>
        <v>7</v>
      </c>
      <c r="AE60" s="428"/>
      <c r="AF60" s="424"/>
      <c r="AG60" s="430"/>
      <c r="AH60" s="432">
        <f>COUNT(AH12:AH16,AH18:AH19,AH22:AH33,AH36:AH40,AH44,AH48:AH49,AH53)</f>
        <v>7</v>
      </c>
      <c r="AI60" s="428"/>
      <c r="AJ60" s="424"/>
      <c r="AK60" s="426"/>
      <c r="AL60" s="434">
        <f>COUNT(AL12:AL16,AL18:AL19,AL22:AL33,AL36:AL40,AL44,AL48:AL49,AL53)</f>
        <v>8</v>
      </c>
      <c r="AM60" s="428"/>
      <c r="AN60" s="424"/>
      <c r="AO60" s="426"/>
      <c r="AP60" s="434">
        <f>COUNT(AP12:AP16,AP18:AP19,AP22:AP33,AP36:AP40,AP44,AP48:AP49,AP53)</f>
        <v>7</v>
      </c>
      <c r="AQ60" s="428"/>
      <c r="AR60" s="424"/>
      <c r="AS60" s="430"/>
    </row>
    <row r="61" spans="1:45" s="223" customFormat="1" ht="24.75" customHeight="1">
      <c r="A61" s="447" t="s">
        <v>80</v>
      </c>
      <c r="B61" s="448"/>
      <c r="C61" s="448"/>
      <c r="D61" s="448"/>
      <c r="E61" s="448"/>
      <c r="F61" s="448"/>
      <c r="G61" s="502"/>
      <c r="H61" s="452"/>
      <c r="I61" s="453"/>
      <c r="J61" s="453"/>
      <c r="K61" s="453"/>
      <c r="L61" s="453"/>
      <c r="M61" s="454"/>
      <c r="N61" s="435"/>
      <c r="O61" s="429"/>
      <c r="P61" s="425"/>
      <c r="Q61" s="431"/>
      <c r="R61" s="433"/>
      <c r="S61" s="429"/>
      <c r="T61" s="425"/>
      <c r="U61" s="427"/>
      <c r="V61" s="435"/>
      <c r="W61" s="429"/>
      <c r="X61" s="425"/>
      <c r="Y61" s="431"/>
      <c r="Z61" s="433"/>
      <c r="AA61" s="429"/>
      <c r="AB61" s="425"/>
      <c r="AC61" s="427"/>
      <c r="AD61" s="435"/>
      <c r="AE61" s="429"/>
      <c r="AF61" s="425"/>
      <c r="AG61" s="431"/>
      <c r="AH61" s="433"/>
      <c r="AI61" s="429"/>
      <c r="AJ61" s="425"/>
      <c r="AK61" s="427"/>
      <c r="AL61" s="435"/>
      <c r="AM61" s="429"/>
      <c r="AN61" s="425"/>
      <c r="AO61" s="427"/>
      <c r="AP61" s="435"/>
      <c r="AQ61" s="429"/>
      <c r="AR61" s="425"/>
      <c r="AS61" s="431"/>
    </row>
    <row r="62" spans="1:45" s="223" customFormat="1" ht="24.75" customHeight="1">
      <c r="A62" s="447" t="s">
        <v>81</v>
      </c>
      <c r="B62" s="448"/>
      <c r="C62" s="448"/>
      <c r="D62" s="448"/>
      <c r="E62" s="448"/>
      <c r="F62" s="448"/>
      <c r="G62" s="502"/>
      <c r="H62" s="452" t="s">
        <v>275</v>
      </c>
      <c r="I62" s="453"/>
      <c r="J62" s="453"/>
      <c r="K62" s="453"/>
      <c r="L62" s="453"/>
      <c r="M62" s="454"/>
      <c r="N62" s="246"/>
      <c r="O62" s="244"/>
      <c r="P62" s="244"/>
      <c r="Q62" s="247"/>
      <c r="R62" s="252"/>
      <c r="S62" s="244"/>
      <c r="T62" s="244"/>
      <c r="U62" s="258"/>
      <c r="V62" s="246"/>
      <c r="W62" s="244"/>
      <c r="X62" s="244"/>
      <c r="Y62" s="247"/>
      <c r="Z62" s="252"/>
      <c r="AA62" s="244"/>
      <c r="AB62" s="244"/>
      <c r="AC62" s="258"/>
      <c r="AD62" s="246"/>
      <c r="AE62" s="244"/>
      <c r="AF62" s="244"/>
      <c r="AG62" s="247"/>
      <c r="AH62" s="252"/>
      <c r="AI62" s="244"/>
      <c r="AJ62" s="244"/>
      <c r="AK62" s="258">
        <v>2</v>
      </c>
      <c r="AL62" s="246"/>
      <c r="AM62" s="244"/>
      <c r="AN62" s="244"/>
      <c r="AO62" s="258"/>
      <c r="AP62" s="246"/>
      <c r="AQ62" s="244"/>
      <c r="AR62" s="244"/>
      <c r="AS62" s="247"/>
    </row>
    <row r="63" spans="1:45" s="223" customFormat="1" ht="24.75" customHeight="1">
      <c r="A63" s="509" t="s">
        <v>82</v>
      </c>
      <c r="B63" s="510"/>
      <c r="C63" s="510"/>
      <c r="D63" s="510"/>
      <c r="E63" s="510"/>
      <c r="F63" s="510"/>
      <c r="G63" s="502"/>
      <c r="H63" s="452" t="s">
        <v>89</v>
      </c>
      <c r="I63" s="453"/>
      <c r="J63" s="453"/>
      <c r="K63" s="453"/>
      <c r="L63" s="453"/>
      <c r="M63" s="454"/>
      <c r="N63" s="246">
        <f>N54</f>
        <v>0</v>
      </c>
      <c r="O63" s="244"/>
      <c r="P63" s="244"/>
      <c r="Q63" s="247"/>
      <c r="R63" s="252">
        <f>R54</f>
        <v>0</v>
      </c>
      <c r="S63" s="244"/>
      <c r="T63" s="244"/>
      <c r="U63" s="258"/>
      <c r="V63" s="246">
        <f>V54</f>
        <v>0</v>
      </c>
      <c r="W63" s="244"/>
      <c r="X63" s="244"/>
      <c r="Y63" s="247"/>
      <c r="Z63" s="252">
        <f>Z54</f>
        <v>108</v>
      </c>
      <c r="AA63" s="244"/>
      <c r="AB63" s="244"/>
      <c r="AC63" s="258"/>
      <c r="AD63" s="246">
        <f>AD54</f>
        <v>108</v>
      </c>
      <c r="AE63" s="244"/>
      <c r="AF63" s="244"/>
      <c r="AG63" s="247"/>
      <c r="AH63" s="252">
        <f>AH54</f>
        <v>0</v>
      </c>
      <c r="AI63" s="244"/>
      <c r="AJ63" s="244"/>
      <c r="AK63" s="258"/>
      <c r="AL63" s="246">
        <f>AL54</f>
        <v>0</v>
      </c>
      <c r="AM63" s="244"/>
      <c r="AN63" s="244"/>
      <c r="AO63" s="258"/>
      <c r="AP63" s="246">
        <f>AP54</f>
        <v>0</v>
      </c>
      <c r="AQ63" s="244"/>
      <c r="AR63" s="244"/>
      <c r="AS63" s="247"/>
    </row>
    <row r="64" spans="1:45" s="223" customFormat="1" ht="24.75" customHeight="1">
      <c r="A64" s="509" t="s">
        <v>294</v>
      </c>
      <c r="B64" s="510"/>
      <c r="C64" s="510"/>
      <c r="D64" s="510"/>
      <c r="E64" s="510"/>
      <c r="F64" s="510"/>
      <c r="G64" s="502"/>
      <c r="H64" s="452" t="s">
        <v>90</v>
      </c>
      <c r="I64" s="453"/>
      <c r="J64" s="453"/>
      <c r="K64" s="453"/>
      <c r="L64" s="453"/>
      <c r="M64" s="454"/>
      <c r="N64" s="254">
        <f>N55+N51+N46+N42</f>
        <v>0</v>
      </c>
      <c r="O64" s="245"/>
      <c r="P64" s="245"/>
      <c r="Q64" s="248"/>
      <c r="R64" s="252">
        <f>R55+R51+R46+R42</f>
        <v>0</v>
      </c>
      <c r="S64" s="245"/>
      <c r="T64" s="245"/>
      <c r="U64" s="259"/>
      <c r="V64" s="254">
        <f>V55+V51+V46+V42</f>
        <v>0</v>
      </c>
      <c r="W64" s="245"/>
      <c r="X64" s="245"/>
      <c r="Y64" s="248"/>
      <c r="Z64" s="252">
        <f>Z55+Z51+Z46+Z42</f>
        <v>0</v>
      </c>
      <c r="AA64" s="245"/>
      <c r="AB64" s="245"/>
      <c r="AC64" s="259"/>
      <c r="AD64" s="246">
        <f>AD55+AD51+AD46+AD42</f>
        <v>0</v>
      </c>
      <c r="AE64" s="245"/>
      <c r="AF64" s="245"/>
      <c r="AG64" s="248"/>
      <c r="AH64" s="261">
        <f>AH55+AH51+AH46+AH42</f>
        <v>288</v>
      </c>
      <c r="AI64" s="245"/>
      <c r="AJ64" s="245"/>
      <c r="AK64" s="259"/>
      <c r="AL64" s="254">
        <f>AL55+AL51+AL46+AL42</f>
        <v>144</v>
      </c>
      <c r="AM64" s="245"/>
      <c r="AN64" s="245"/>
      <c r="AO64" s="259"/>
      <c r="AP64" s="254">
        <f>AP55+AP51+AP46+AP42</f>
        <v>180</v>
      </c>
      <c r="AQ64" s="245"/>
      <c r="AR64" s="245"/>
      <c r="AS64" s="248"/>
    </row>
    <row r="65" spans="1:45" s="223" customFormat="1" ht="24.75" customHeight="1">
      <c r="A65" s="509"/>
      <c r="B65" s="510"/>
      <c r="C65" s="510"/>
      <c r="D65" s="510"/>
      <c r="E65" s="510"/>
      <c r="F65" s="510"/>
      <c r="G65" s="502"/>
      <c r="H65" s="452" t="s">
        <v>92</v>
      </c>
      <c r="I65" s="453"/>
      <c r="J65" s="453"/>
      <c r="K65" s="453"/>
      <c r="L65" s="453"/>
      <c r="M65" s="454"/>
      <c r="N65" s="246">
        <f>N56</f>
        <v>0</v>
      </c>
      <c r="O65" s="244"/>
      <c r="P65" s="244"/>
      <c r="Q65" s="247"/>
      <c r="R65" s="252">
        <f>R56</f>
        <v>0</v>
      </c>
      <c r="S65" s="244"/>
      <c r="T65" s="244"/>
      <c r="U65" s="258"/>
      <c r="V65" s="246">
        <f>V56</f>
        <v>0</v>
      </c>
      <c r="W65" s="244"/>
      <c r="X65" s="244"/>
      <c r="Y65" s="247"/>
      <c r="Z65" s="252">
        <f>Z56</f>
        <v>0</v>
      </c>
      <c r="AA65" s="244"/>
      <c r="AB65" s="244"/>
      <c r="AC65" s="258"/>
      <c r="AD65" s="246">
        <f>AD56</f>
        <v>0</v>
      </c>
      <c r="AE65" s="244"/>
      <c r="AF65" s="244"/>
      <c r="AG65" s="247"/>
      <c r="AH65" s="252">
        <f>AH56</f>
        <v>0</v>
      </c>
      <c r="AI65" s="244"/>
      <c r="AJ65" s="244"/>
      <c r="AK65" s="258"/>
      <c r="AL65" s="246">
        <f>AL56</f>
        <v>0</v>
      </c>
      <c r="AM65" s="244"/>
      <c r="AN65" s="244"/>
      <c r="AO65" s="258"/>
      <c r="AP65" s="246">
        <f>AP56</f>
        <v>144</v>
      </c>
      <c r="AQ65" s="244"/>
      <c r="AR65" s="244"/>
      <c r="AS65" s="247"/>
    </row>
    <row r="66" spans="1:45" s="223" customFormat="1" ht="24.75" customHeight="1">
      <c r="A66" s="509" t="s">
        <v>292</v>
      </c>
      <c r="B66" s="510"/>
      <c r="C66" s="510"/>
      <c r="D66" s="510"/>
      <c r="E66" s="510"/>
      <c r="F66" s="510"/>
      <c r="G66" s="502"/>
      <c r="H66" s="452" t="s">
        <v>93</v>
      </c>
      <c r="I66" s="453"/>
      <c r="J66" s="453"/>
      <c r="K66" s="453"/>
      <c r="L66" s="453"/>
      <c r="M66" s="454"/>
      <c r="N66" s="246"/>
      <c r="O66" s="244"/>
      <c r="P66" s="245">
        <v>0</v>
      </c>
      <c r="Q66" s="248"/>
      <c r="R66" s="252"/>
      <c r="S66" s="244"/>
      <c r="T66" s="245">
        <v>1</v>
      </c>
      <c r="U66" s="259"/>
      <c r="V66" s="246"/>
      <c r="W66" s="244"/>
      <c r="X66" s="245">
        <v>0</v>
      </c>
      <c r="Y66" s="248"/>
      <c r="Z66" s="252"/>
      <c r="AA66" s="244"/>
      <c r="AB66" s="245">
        <v>1</v>
      </c>
      <c r="AC66" s="259"/>
      <c r="AD66" s="246"/>
      <c r="AE66" s="244"/>
      <c r="AF66" s="245">
        <v>4</v>
      </c>
      <c r="AG66" s="248"/>
      <c r="AH66" s="252"/>
      <c r="AI66" s="244"/>
      <c r="AJ66" s="245">
        <v>2</v>
      </c>
      <c r="AK66" s="259"/>
      <c r="AL66" s="246"/>
      <c r="AM66" s="244"/>
      <c r="AN66" s="245">
        <v>2</v>
      </c>
      <c r="AO66" s="259"/>
      <c r="AP66" s="246"/>
      <c r="AQ66" s="244"/>
      <c r="AR66" s="245">
        <v>2</v>
      </c>
      <c r="AS66" s="248"/>
    </row>
    <row r="67" spans="1:45" s="223" customFormat="1" ht="24.75" customHeight="1">
      <c r="A67" s="509"/>
      <c r="B67" s="510"/>
      <c r="C67" s="510"/>
      <c r="D67" s="510"/>
      <c r="E67" s="510"/>
      <c r="F67" s="510"/>
      <c r="G67" s="502"/>
      <c r="H67" s="452" t="s">
        <v>305</v>
      </c>
      <c r="I67" s="453"/>
      <c r="J67" s="453"/>
      <c r="K67" s="453"/>
      <c r="L67" s="453"/>
      <c r="M67" s="454"/>
      <c r="N67" s="246"/>
      <c r="O67" s="244"/>
      <c r="P67" s="245">
        <v>0</v>
      </c>
      <c r="Q67" s="248"/>
      <c r="R67" s="252"/>
      <c r="S67" s="244"/>
      <c r="T67" s="245">
        <v>0</v>
      </c>
      <c r="U67" s="259"/>
      <c r="V67" s="246"/>
      <c r="W67" s="244"/>
      <c r="X67" s="245">
        <v>0</v>
      </c>
      <c r="Y67" s="248"/>
      <c r="Z67" s="252"/>
      <c r="AA67" s="244"/>
      <c r="AB67" s="245">
        <v>0</v>
      </c>
      <c r="AC67" s="259"/>
      <c r="AD67" s="246"/>
      <c r="AE67" s="244"/>
      <c r="AF67" s="245">
        <v>1</v>
      </c>
      <c r="AG67" s="248"/>
      <c r="AH67" s="252"/>
      <c r="AI67" s="244"/>
      <c r="AJ67" s="245">
        <v>0</v>
      </c>
      <c r="AK67" s="259"/>
      <c r="AL67" s="246"/>
      <c r="AM67" s="244"/>
      <c r="AN67" s="245">
        <v>1</v>
      </c>
      <c r="AO67" s="259"/>
      <c r="AP67" s="246"/>
      <c r="AQ67" s="244"/>
      <c r="AR67" s="245">
        <v>2</v>
      </c>
      <c r="AS67" s="248"/>
    </row>
    <row r="68" spans="1:45" s="223" customFormat="1" ht="24.75" customHeight="1">
      <c r="A68" s="509" t="s">
        <v>293</v>
      </c>
      <c r="B68" s="510"/>
      <c r="C68" s="510"/>
      <c r="D68" s="510"/>
      <c r="E68" s="510"/>
      <c r="F68" s="510"/>
      <c r="G68" s="502"/>
      <c r="H68" s="452" t="s">
        <v>306</v>
      </c>
      <c r="I68" s="453"/>
      <c r="J68" s="453"/>
      <c r="K68" s="453"/>
      <c r="L68" s="453"/>
      <c r="M68" s="454"/>
      <c r="N68" s="246"/>
      <c r="O68" s="244"/>
      <c r="P68" s="245">
        <v>0</v>
      </c>
      <c r="Q68" s="248"/>
      <c r="R68" s="252"/>
      <c r="S68" s="244"/>
      <c r="T68" s="245">
        <v>0</v>
      </c>
      <c r="U68" s="259"/>
      <c r="V68" s="246"/>
      <c r="W68" s="244"/>
      <c r="X68" s="245">
        <v>0</v>
      </c>
      <c r="Y68" s="248"/>
      <c r="Z68" s="252"/>
      <c r="AA68" s="244"/>
      <c r="AB68" s="245">
        <v>0</v>
      </c>
      <c r="AC68" s="259"/>
      <c r="AD68" s="246"/>
      <c r="AE68" s="244"/>
      <c r="AF68" s="245">
        <v>0</v>
      </c>
      <c r="AG68" s="248"/>
      <c r="AH68" s="252"/>
      <c r="AI68" s="244"/>
      <c r="AJ68" s="245">
        <v>0</v>
      </c>
      <c r="AK68" s="259"/>
      <c r="AL68" s="246"/>
      <c r="AM68" s="244"/>
      <c r="AN68" s="245">
        <v>0</v>
      </c>
      <c r="AO68" s="259"/>
      <c r="AP68" s="246"/>
      <c r="AQ68" s="244"/>
      <c r="AR68" s="245">
        <v>1</v>
      </c>
      <c r="AS68" s="248"/>
    </row>
    <row r="69" spans="1:45" s="223" customFormat="1" ht="24.75" customHeight="1" thickBot="1">
      <c r="A69" s="520"/>
      <c r="B69" s="521"/>
      <c r="C69" s="521"/>
      <c r="D69" s="521"/>
      <c r="E69" s="521"/>
      <c r="F69" s="521"/>
      <c r="G69" s="503"/>
      <c r="H69" s="511" t="s">
        <v>272</v>
      </c>
      <c r="I69" s="512"/>
      <c r="J69" s="512"/>
      <c r="K69" s="512"/>
      <c r="L69" s="512"/>
      <c r="M69" s="513"/>
      <c r="N69" s="255"/>
      <c r="O69" s="249"/>
      <c r="P69" s="250">
        <v>5</v>
      </c>
      <c r="Q69" s="251"/>
      <c r="R69" s="253"/>
      <c r="S69" s="249"/>
      <c r="T69" s="250">
        <v>7</v>
      </c>
      <c r="U69" s="260"/>
      <c r="V69" s="255"/>
      <c r="W69" s="249"/>
      <c r="X69" s="250">
        <v>5</v>
      </c>
      <c r="Y69" s="251"/>
      <c r="Z69" s="253"/>
      <c r="AA69" s="249"/>
      <c r="AB69" s="250">
        <v>7</v>
      </c>
      <c r="AC69" s="260"/>
      <c r="AD69" s="255"/>
      <c r="AE69" s="249"/>
      <c r="AF69" s="250">
        <v>5</v>
      </c>
      <c r="AG69" s="251"/>
      <c r="AH69" s="253"/>
      <c r="AI69" s="249"/>
      <c r="AJ69" s="250">
        <v>3</v>
      </c>
      <c r="AK69" s="260"/>
      <c r="AL69" s="255"/>
      <c r="AM69" s="249"/>
      <c r="AN69" s="250">
        <v>6</v>
      </c>
      <c r="AO69" s="260"/>
      <c r="AP69" s="255"/>
      <c r="AQ69" s="249"/>
      <c r="AR69" s="250">
        <v>0</v>
      </c>
      <c r="AS69" s="251"/>
    </row>
    <row r="71" spans="1:4" ht="15">
      <c r="A71" s="5"/>
      <c r="B71" s="5"/>
      <c r="D71" s="5"/>
    </row>
    <row r="72" spans="1:45" s="358" customFormat="1" ht="15.75">
      <c r="A72" s="523" t="s">
        <v>340</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row>
    <row r="73" spans="1:45" s="358" customFormat="1" ht="30" customHeight="1">
      <c r="A73" s="523" t="s">
        <v>343</v>
      </c>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row>
  </sheetData>
  <sheetProtection/>
  <mergeCells count="128">
    <mergeCell ref="A72:AS72"/>
    <mergeCell ref="A73:AS73"/>
    <mergeCell ref="U7:U8"/>
    <mergeCell ref="N7:N8"/>
    <mergeCell ref="O7:O8"/>
    <mergeCell ref="P7:P8"/>
    <mergeCell ref="Q7:Q8"/>
    <mergeCell ref="R7:R8"/>
    <mergeCell ref="S7:S8"/>
    <mergeCell ref="T7:T8"/>
    <mergeCell ref="H64:M64"/>
    <mergeCell ref="H65:M65"/>
    <mergeCell ref="H67:M67"/>
    <mergeCell ref="H68:M68"/>
    <mergeCell ref="A1:AS2"/>
    <mergeCell ref="Q60:Q61"/>
    <mergeCell ref="R60:R61"/>
    <mergeCell ref="S60:S61"/>
    <mergeCell ref="A68:F69"/>
    <mergeCell ref="A66:F67"/>
    <mergeCell ref="A64:F65"/>
    <mergeCell ref="A60:F60"/>
    <mergeCell ref="A62:F62"/>
    <mergeCell ref="N4:U4"/>
    <mergeCell ref="N5:Q5"/>
    <mergeCell ref="R5:U5"/>
    <mergeCell ref="N6:Q6"/>
    <mergeCell ref="R6:U6"/>
    <mergeCell ref="G5:J6"/>
    <mergeCell ref="G60:G69"/>
    <mergeCell ref="G7:G8"/>
    <mergeCell ref="H7:J7"/>
    <mergeCell ref="A63:F63"/>
    <mergeCell ref="H66:M66"/>
    <mergeCell ref="H69:M69"/>
    <mergeCell ref="H63:M63"/>
    <mergeCell ref="H62:M62"/>
    <mergeCell ref="M5:M8"/>
    <mergeCell ref="L5:L8"/>
    <mergeCell ref="K5:K8"/>
    <mergeCell ref="C4:C8"/>
    <mergeCell ref="D4:D8"/>
    <mergeCell ref="F4:F8"/>
    <mergeCell ref="G4:M4"/>
    <mergeCell ref="AK7:AK8"/>
    <mergeCell ref="AD7:AD8"/>
    <mergeCell ref="AE7:AE8"/>
    <mergeCell ref="AF7:AF8"/>
    <mergeCell ref="AJ7:AJ8"/>
    <mergeCell ref="A3:A8"/>
    <mergeCell ref="B3:B8"/>
    <mergeCell ref="C3:D3"/>
    <mergeCell ref="E3:E8"/>
    <mergeCell ref="F3:M3"/>
    <mergeCell ref="AN7:AN8"/>
    <mergeCell ref="AP7:AP8"/>
    <mergeCell ref="AD4:AK4"/>
    <mergeCell ref="N3:AS3"/>
    <mergeCell ref="AO7:AO8"/>
    <mergeCell ref="V6:Y6"/>
    <mergeCell ref="AP6:AS6"/>
    <mergeCell ref="AL6:AO6"/>
    <mergeCell ref="AB7:AB8"/>
    <mergeCell ref="AG7:AG8"/>
    <mergeCell ref="Z6:AC6"/>
    <mergeCell ref="AL4:AS4"/>
    <mergeCell ref="AQ7:AQ8"/>
    <mergeCell ref="V4:AC4"/>
    <mergeCell ref="Y7:Y8"/>
    <mergeCell ref="AC7:AC8"/>
    <mergeCell ref="X7:X8"/>
    <mergeCell ref="Z7:Z8"/>
    <mergeCell ref="AL7:AL8"/>
    <mergeCell ref="AM7:AM8"/>
    <mergeCell ref="V5:Y5"/>
    <mergeCell ref="Z5:AC5"/>
    <mergeCell ref="V7:V8"/>
    <mergeCell ref="W7:W8"/>
    <mergeCell ref="AA7:AA8"/>
    <mergeCell ref="A61:F61"/>
    <mergeCell ref="H60:M61"/>
    <mergeCell ref="N60:N61"/>
    <mergeCell ref="O60:O61"/>
    <mergeCell ref="P60:P61"/>
    <mergeCell ref="AD5:AG5"/>
    <mergeCell ref="AH5:AK5"/>
    <mergeCell ref="AL5:AO5"/>
    <mergeCell ref="AP5:AS5"/>
    <mergeCell ref="AS7:AS8"/>
    <mergeCell ref="AR7:AR8"/>
    <mergeCell ref="AH7:AH8"/>
    <mergeCell ref="AI7:AI8"/>
    <mergeCell ref="AH6:AK6"/>
    <mergeCell ref="AD6:AG6"/>
    <mergeCell ref="T60:T61"/>
    <mergeCell ref="V60:V61"/>
    <mergeCell ref="U60:U61"/>
    <mergeCell ref="X60:X61"/>
    <mergeCell ref="W60:W61"/>
    <mergeCell ref="Y60:Y61"/>
    <mergeCell ref="Z60:Z61"/>
    <mergeCell ref="AA60:AA61"/>
    <mergeCell ref="AB60:AB61"/>
    <mergeCell ref="AS60:AS61"/>
    <mergeCell ref="AP60:AP61"/>
    <mergeCell ref="AR60:AR61"/>
    <mergeCell ref="AQ60:AQ61"/>
    <mergeCell ref="AD60:AD61"/>
    <mergeCell ref="AH60:AH61"/>
    <mergeCell ref="AL60:AL61"/>
    <mergeCell ref="AN60:AN61"/>
    <mergeCell ref="AJ60:AJ61"/>
    <mergeCell ref="AF60:AF61"/>
    <mergeCell ref="AC60:AC61"/>
    <mergeCell ref="AE60:AE61"/>
    <mergeCell ref="AO60:AO61"/>
    <mergeCell ref="AK60:AK61"/>
    <mergeCell ref="AM60:AM61"/>
    <mergeCell ref="AI60:AI61"/>
    <mergeCell ref="AG60:AG61"/>
    <mergeCell ref="AP9:AS9"/>
    <mergeCell ref="N9:Q9"/>
    <mergeCell ref="R9:U9"/>
    <mergeCell ref="Z9:AC9"/>
    <mergeCell ref="V9:Y9"/>
    <mergeCell ref="AD9:AG9"/>
    <mergeCell ref="AL9:AO9"/>
    <mergeCell ref="AH9:AK9"/>
  </mergeCells>
  <printOptions/>
  <pageMargins left="0.1968503937007874" right="0.1968503937007874" top="0.1968503937007874" bottom="0.1968503937007874" header="0.31496062992125984" footer="0.31496062992125984"/>
  <pageSetup fitToHeight="1" fitToWidth="1" horizontalDpi="600" verticalDpi="600" orientation="portrait" paperSize="8" scale="50" r:id="rId1"/>
</worksheet>
</file>

<file path=xl/worksheets/sheet3.xml><?xml version="1.0" encoding="utf-8"?>
<worksheet xmlns="http://schemas.openxmlformats.org/spreadsheetml/2006/main" xmlns:r="http://schemas.openxmlformats.org/officeDocument/2006/relationships">
  <sheetPr>
    <pageSetUpPr fitToPage="1"/>
  </sheetPr>
  <dimension ref="A1:W102"/>
  <sheetViews>
    <sheetView zoomScalePageLayoutView="0" workbookViewId="0" topLeftCell="A16">
      <selection activeCell="I6" sqref="I6"/>
    </sheetView>
  </sheetViews>
  <sheetFormatPr defaultColWidth="9.140625" defaultRowHeight="15"/>
  <cols>
    <col min="1" max="1" width="14.140625" style="0" customWidth="1"/>
    <col min="2" max="2" width="37.28125" style="0" customWidth="1"/>
    <col min="3" max="3" width="7.00390625" style="0" customWidth="1"/>
    <col min="5" max="5" width="9.140625" style="33" customWidth="1"/>
    <col min="6" max="6" width="7.7109375" style="33" customWidth="1"/>
    <col min="7" max="10" width="9.140625" style="33" customWidth="1"/>
    <col min="11" max="11" width="10.7109375" style="33" customWidth="1"/>
    <col min="12" max="13" width="9.140625" style="33" customWidth="1"/>
  </cols>
  <sheetData>
    <row r="1" spans="1:23" ht="45" customHeight="1">
      <c r="A1" s="556" t="s">
        <v>0</v>
      </c>
      <c r="B1" s="410" t="s">
        <v>1</v>
      </c>
      <c r="C1" s="558" t="s">
        <v>2</v>
      </c>
      <c r="D1" s="558"/>
      <c r="E1" s="555" t="s">
        <v>3</v>
      </c>
      <c r="F1" s="398" t="s">
        <v>4</v>
      </c>
      <c r="G1" s="398"/>
      <c r="H1" s="398"/>
      <c r="I1" s="398"/>
      <c r="J1" s="398"/>
      <c r="K1" s="398"/>
      <c r="L1" s="398"/>
      <c r="M1" s="398"/>
      <c r="N1" s="395" t="s">
        <v>107</v>
      </c>
      <c r="O1" s="395"/>
      <c r="P1" s="395"/>
      <c r="Q1" s="395"/>
      <c r="R1" s="395"/>
      <c r="S1" s="395"/>
      <c r="T1" s="395"/>
      <c r="U1" s="395"/>
      <c r="V1" s="395"/>
      <c r="W1" s="395"/>
    </row>
    <row r="2" spans="1:23" ht="15">
      <c r="A2" s="556"/>
      <c r="B2" s="410"/>
      <c r="C2" s="546" t="s">
        <v>5</v>
      </c>
      <c r="D2" s="546" t="s">
        <v>6</v>
      </c>
      <c r="E2" s="555"/>
      <c r="F2" s="555" t="s">
        <v>7</v>
      </c>
      <c r="G2" s="417" t="s">
        <v>8</v>
      </c>
      <c r="H2" s="417"/>
      <c r="I2" s="417"/>
      <c r="J2" s="417"/>
      <c r="K2" s="417"/>
      <c r="L2" s="417"/>
      <c r="M2" s="417"/>
      <c r="N2" s="553" t="s">
        <v>9</v>
      </c>
      <c r="O2" s="553"/>
      <c r="P2" s="553" t="s">
        <v>10</v>
      </c>
      <c r="Q2" s="553"/>
      <c r="R2" s="553" t="s">
        <v>11</v>
      </c>
      <c r="S2" s="553"/>
      <c r="T2" s="553" t="s">
        <v>12</v>
      </c>
      <c r="U2" s="553"/>
      <c r="V2" s="553" t="s">
        <v>13</v>
      </c>
      <c r="W2" s="553"/>
    </row>
    <row r="3" spans="1:23" ht="15">
      <c r="A3" s="556"/>
      <c r="B3" s="410"/>
      <c r="C3" s="546"/>
      <c r="D3" s="546"/>
      <c r="E3" s="555"/>
      <c r="F3" s="555"/>
      <c r="G3" s="554" t="s">
        <v>14</v>
      </c>
      <c r="H3" s="554"/>
      <c r="I3" s="554"/>
      <c r="J3" s="554"/>
      <c r="K3" s="555" t="s">
        <v>15</v>
      </c>
      <c r="L3" s="555" t="s">
        <v>16</v>
      </c>
      <c r="M3" s="555" t="s">
        <v>17</v>
      </c>
      <c r="N3" s="545" t="s">
        <v>18</v>
      </c>
      <c r="O3" s="545" t="s">
        <v>19</v>
      </c>
      <c r="P3" s="546" t="s">
        <v>20</v>
      </c>
      <c r="Q3" s="546" t="s">
        <v>21</v>
      </c>
      <c r="R3" s="546" t="s">
        <v>22</v>
      </c>
      <c r="S3" s="546" t="s">
        <v>23</v>
      </c>
      <c r="T3" s="546" t="s">
        <v>24</v>
      </c>
      <c r="U3" s="546" t="s">
        <v>25</v>
      </c>
      <c r="V3" s="546" t="s">
        <v>26</v>
      </c>
      <c r="W3" s="546" t="s">
        <v>27</v>
      </c>
    </row>
    <row r="4" spans="1:23" ht="30" customHeight="1">
      <c r="A4" s="556"/>
      <c r="B4" s="410"/>
      <c r="C4" s="546"/>
      <c r="D4" s="546"/>
      <c r="E4" s="555"/>
      <c r="F4" s="555"/>
      <c r="G4" s="555" t="s">
        <v>28</v>
      </c>
      <c r="H4" s="557" t="s">
        <v>29</v>
      </c>
      <c r="I4" s="557"/>
      <c r="J4" s="557"/>
      <c r="K4" s="555"/>
      <c r="L4" s="555"/>
      <c r="M4" s="555"/>
      <c r="N4" s="545"/>
      <c r="O4" s="545"/>
      <c r="P4" s="546"/>
      <c r="Q4" s="546"/>
      <c r="R4" s="546"/>
      <c r="S4" s="546"/>
      <c r="T4" s="546"/>
      <c r="U4" s="546"/>
      <c r="V4" s="546"/>
      <c r="W4" s="546"/>
    </row>
    <row r="5" spans="1:23" ht="65.25" customHeight="1">
      <c r="A5" s="556"/>
      <c r="B5" s="410"/>
      <c r="C5" s="22"/>
      <c r="D5" s="22"/>
      <c r="E5" s="555"/>
      <c r="F5" s="555"/>
      <c r="G5" s="555"/>
      <c r="H5" s="29" t="s">
        <v>30</v>
      </c>
      <c r="I5" s="29" t="s">
        <v>31</v>
      </c>
      <c r="J5" s="29" t="s">
        <v>32</v>
      </c>
      <c r="K5" s="555"/>
      <c r="L5" s="555"/>
      <c r="M5" s="555"/>
      <c r="N5" s="545"/>
      <c r="O5" s="545"/>
      <c r="P5" s="546"/>
      <c r="Q5" s="546"/>
      <c r="R5" s="546"/>
      <c r="S5" s="546"/>
      <c r="T5" s="546"/>
      <c r="U5" s="546"/>
      <c r="V5" s="546"/>
      <c r="W5" s="546"/>
    </row>
    <row r="6" spans="1:23" ht="15.75" thickBot="1">
      <c r="A6" s="50">
        <v>1</v>
      </c>
      <c r="B6" s="50">
        <v>2</v>
      </c>
      <c r="C6" s="50">
        <v>3</v>
      </c>
      <c r="D6" s="50">
        <v>4</v>
      </c>
      <c r="E6" s="76">
        <v>5</v>
      </c>
      <c r="F6" s="76">
        <v>6</v>
      </c>
      <c r="G6" s="76">
        <v>7</v>
      </c>
      <c r="H6" s="76">
        <v>8</v>
      </c>
      <c r="I6" s="76">
        <v>9</v>
      </c>
      <c r="J6" s="76">
        <v>10</v>
      </c>
      <c r="K6" s="76">
        <v>11</v>
      </c>
      <c r="L6" s="76">
        <v>12</v>
      </c>
      <c r="M6" s="76">
        <v>13</v>
      </c>
      <c r="N6" s="50">
        <v>14</v>
      </c>
      <c r="O6" s="50">
        <v>15</v>
      </c>
      <c r="P6" s="50">
        <v>16</v>
      </c>
      <c r="Q6" s="50">
        <v>17</v>
      </c>
      <c r="R6" s="50">
        <v>18</v>
      </c>
      <c r="S6" s="50">
        <v>19</v>
      </c>
      <c r="T6" s="50">
        <v>20</v>
      </c>
      <c r="U6" s="50">
        <v>21</v>
      </c>
      <c r="V6" s="50">
        <v>22</v>
      </c>
      <c r="W6" s="50">
        <v>23</v>
      </c>
    </row>
    <row r="7" spans="1:23" s="61" customFormat="1" ht="15.75" thickBot="1">
      <c r="A7" s="119" t="s">
        <v>240</v>
      </c>
      <c r="B7" s="120" t="s">
        <v>34</v>
      </c>
      <c r="C7" s="121"/>
      <c r="D7" s="121"/>
      <c r="E7" s="122">
        <f>E8+E21</f>
        <v>1476</v>
      </c>
      <c r="F7" s="122">
        <f aca="true" t="shared" si="0" ref="F7:M7">F8+F21</f>
        <v>0</v>
      </c>
      <c r="G7" s="122">
        <f t="shared" si="0"/>
        <v>1404</v>
      </c>
      <c r="H7" s="122">
        <f t="shared" si="0"/>
        <v>1304</v>
      </c>
      <c r="I7" s="122">
        <f t="shared" si="0"/>
        <v>0</v>
      </c>
      <c r="J7" s="122">
        <f t="shared" si="0"/>
        <v>0</v>
      </c>
      <c r="K7" s="122">
        <f t="shared" si="0"/>
        <v>0</v>
      </c>
      <c r="L7" s="122">
        <f t="shared" si="0"/>
        <v>100</v>
      </c>
      <c r="M7" s="122">
        <f t="shared" si="0"/>
        <v>72</v>
      </c>
      <c r="N7" s="121"/>
      <c r="O7" s="121"/>
      <c r="P7" s="121"/>
      <c r="Q7" s="121"/>
      <c r="R7" s="121"/>
      <c r="S7" s="121"/>
      <c r="T7" s="121"/>
      <c r="U7" s="121"/>
      <c r="V7" s="121"/>
      <c r="W7" s="123"/>
    </row>
    <row r="8" spans="1:23" ht="25.5">
      <c r="A8" s="109" t="s">
        <v>241</v>
      </c>
      <c r="B8" s="118" t="s">
        <v>242</v>
      </c>
      <c r="C8" s="62"/>
      <c r="D8" s="62"/>
      <c r="E8" s="63">
        <f>SUM(E9:E20)</f>
        <v>987</v>
      </c>
      <c r="F8" s="63">
        <f aca="true" t="shared" si="1" ref="F8:M8">SUM(F9:F20)</f>
        <v>0</v>
      </c>
      <c r="G8" s="63">
        <f t="shared" si="1"/>
        <v>949</v>
      </c>
      <c r="H8" s="63">
        <f>SUM(H9:H20)</f>
        <v>884</v>
      </c>
      <c r="I8" s="63">
        <f t="shared" si="1"/>
        <v>0</v>
      </c>
      <c r="J8" s="63">
        <f t="shared" si="1"/>
        <v>0</v>
      </c>
      <c r="K8" s="63">
        <f t="shared" si="1"/>
        <v>0</v>
      </c>
      <c r="L8" s="63">
        <f t="shared" si="1"/>
        <v>65</v>
      </c>
      <c r="M8" s="63">
        <f t="shared" si="1"/>
        <v>38</v>
      </c>
      <c r="N8" s="53"/>
      <c r="O8" s="53"/>
      <c r="P8" s="53"/>
      <c r="Q8" s="53"/>
      <c r="R8" s="53"/>
      <c r="S8" s="53"/>
      <c r="T8" s="53"/>
      <c r="U8" s="53"/>
      <c r="V8" s="53"/>
      <c r="W8" s="53"/>
    </row>
    <row r="9" spans="1:23" ht="15">
      <c r="A9" s="531" t="s">
        <v>243</v>
      </c>
      <c r="B9" s="46" t="s">
        <v>244</v>
      </c>
      <c r="C9" s="23"/>
      <c r="D9" s="23"/>
      <c r="E9" s="31">
        <f>G9+M9</f>
        <v>94</v>
      </c>
      <c r="F9" s="31">
        <v>0</v>
      </c>
      <c r="G9" s="31">
        <v>78</v>
      </c>
      <c r="H9" s="31">
        <f>G9-L9</f>
        <v>68</v>
      </c>
      <c r="I9" s="31"/>
      <c r="J9" s="31"/>
      <c r="K9" s="31"/>
      <c r="L9" s="31">
        <v>10</v>
      </c>
      <c r="M9" s="31">
        <v>16</v>
      </c>
      <c r="N9" s="24"/>
      <c r="O9" s="24"/>
      <c r="P9" s="24"/>
      <c r="Q9" s="24"/>
      <c r="R9" s="24"/>
      <c r="S9" s="24"/>
      <c r="T9" s="24"/>
      <c r="U9" s="24"/>
      <c r="V9" s="24"/>
      <c r="W9" s="24"/>
    </row>
    <row r="10" spans="1:23" ht="15">
      <c r="A10" s="532"/>
      <c r="B10" s="46" t="s">
        <v>245</v>
      </c>
      <c r="C10" s="23"/>
      <c r="D10" s="23"/>
      <c r="E10" s="31">
        <f aca="true" t="shared" si="2" ref="E10:E20">G10+M10</f>
        <v>119</v>
      </c>
      <c r="F10" s="31">
        <v>0</v>
      </c>
      <c r="G10" s="31">
        <v>117</v>
      </c>
      <c r="H10" s="31">
        <f aca="true" t="shared" si="3" ref="H10:H20">G10-L10</f>
        <v>112</v>
      </c>
      <c r="I10" s="31"/>
      <c r="J10" s="31"/>
      <c r="K10" s="31"/>
      <c r="L10" s="31">
        <v>5</v>
      </c>
      <c r="M10" s="31">
        <v>2</v>
      </c>
      <c r="N10" s="24"/>
      <c r="O10" s="24"/>
      <c r="P10" s="24"/>
      <c r="Q10" s="24"/>
      <c r="R10" s="24"/>
      <c r="S10" s="24"/>
      <c r="T10" s="24"/>
      <c r="U10" s="24"/>
      <c r="V10" s="24"/>
      <c r="W10" s="24"/>
    </row>
    <row r="11" spans="1:23" ht="15">
      <c r="A11" s="110" t="s">
        <v>246</v>
      </c>
      <c r="B11" s="21" t="s">
        <v>247</v>
      </c>
      <c r="C11" s="23"/>
      <c r="D11" s="23"/>
      <c r="E11" s="31">
        <f t="shared" si="2"/>
        <v>119</v>
      </c>
      <c r="F11" s="31">
        <v>0</v>
      </c>
      <c r="G11" s="31">
        <v>117</v>
      </c>
      <c r="H11" s="31">
        <f t="shared" si="3"/>
        <v>112</v>
      </c>
      <c r="I11" s="31"/>
      <c r="J11" s="31"/>
      <c r="K11" s="31"/>
      <c r="L11" s="31">
        <v>5</v>
      </c>
      <c r="M11" s="31">
        <v>2</v>
      </c>
      <c r="N11" s="24"/>
      <c r="O11" s="24"/>
      <c r="P11" s="24"/>
      <c r="Q11" s="24"/>
      <c r="R11" s="24"/>
      <c r="S11" s="24"/>
      <c r="T11" s="24"/>
      <c r="U11" s="24"/>
      <c r="V11" s="24"/>
      <c r="W11" s="24"/>
    </row>
    <row r="12" spans="1:23" ht="15">
      <c r="A12" s="110" t="s">
        <v>248</v>
      </c>
      <c r="B12" s="21" t="s">
        <v>182</v>
      </c>
      <c r="C12" s="23"/>
      <c r="D12" s="23"/>
      <c r="E12" s="31">
        <f t="shared" si="2"/>
        <v>119</v>
      </c>
      <c r="F12" s="31">
        <v>0</v>
      </c>
      <c r="G12" s="31">
        <v>117</v>
      </c>
      <c r="H12" s="31">
        <f t="shared" si="3"/>
        <v>112</v>
      </c>
      <c r="I12" s="31"/>
      <c r="J12" s="31"/>
      <c r="K12" s="31"/>
      <c r="L12" s="31">
        <v>5</v>
      </c>
      <c r="M12" s="31">
        <v>2</v>
      </c>
      <c r="N12" s="24"/>
      <c r="O12" s="24"/>
      <c r="P12" s="24"/>
      <c r="Q12" s="24"/>
      <c r="R12" s="24"/>
      <c r="S12" s="24"/>
      <c r="T12" s="24"/>
      <c r="U12" s="24"/>
      <c r="V12" s="24"/>
      <c r="W12" s="24"/>
    </row>
    <row r="13" spans="1:23" ht="15">
      <c r="A13" s="110" t="s">
        <v>249</v>
      </c>
      <c r="B13" s="111" t="s">
        <v>46</v>
      </c>
      <c r="C13" s="23"/>
      <c r="D13" s="23"/>
      <c r="E13" s="31">
        <f t="shared" si="2"/>
        <v>119</v>
      </c>
      <c r="F13" s="31">
        <v>0</v>
      </c>
      <c r="G13" s="31">
        <v>117</v>
      </c>
      <c r="H13" s="31">
        <f t="shared" si="3"/>
        <v>117</v>
      </c>
      <c r="I13" s="31"/>
      <c r="J13" s="31"/>
      <c r="K13" s="31"/>
      <c r="L13" s="31"/>
      <c r="M13" s="31">
        <v>2</v>
      </c>
      <c r="N13" s="24"/>
      <c r="O13" s="24"/>
      <c r="P13" s="24"/>
      <c r="Q13" s="24"/>
      <c r="R13" s="24"/>
      <c r="S13" s="24"/>
      <c r="T13" s="24"/>
      <c r="U13" s="24"/>
      <c r="V13" s="24"/>
      <c r="W13" s="24"/>
    </row>
    <row r="14" spans="1:23" ht="15">
      <c r="A14" s="110" t="s">
        <v>250</v>
      </c>
      <c r="B14" s="111" t="s">
        <v>251</v>
      </c>
      <c r="C14" s="23"/>
      <c r="D14" s="23"/>
      <c r="E14" s="31">
        <f t="shared" si="2"/>
        <v>72</v>
      </c>
      <c r="F14" s="31">
        <v>0</v>
      </c>
      <c r="G14" s="31">
        <v>70</v>
      </c>
      <c r="H14" s="31">
        <f t="shared" si="3"/>
        <v>70</v>
      </c>
      <c r="I14" s="31"/>
      <c r="J14" s="31"/>
      <c r="K14" s="31"/>
      <c r="L14" s="31"/>
      <c r="M14" s="31">
        <v>2</v>
      </c>
      <c r="N14" s="24"/>
      <c r="O14" s="24"/>
      <c r="P14" s="24"/>
      <c r="Q14" s="24"/>
      <c r="R14" s="24"/>
      <c r="S14" s="24"/>
      <c r="T14" s="24"/>
      <c r="U14" s="24"/>
      <c r="V14" s="24"/>
      <c r="W14" s="24"/>
    </row>
    <row r="15" spans="1:23" ht="15">
      <c r="A15" s="110" t="s">
        <v>252</v>
      </c>
      <c r="B15" s="111" t="s">
        <v>253</v>
      </c>
      <c r="C15" s="23"/>
      <c r="D15" s="23"/>
      <c r="E15" s="31">
        <f t="shared" si="2"/>
        <v>80</v>
      </c>
      <c r="F15" s="31">
        <v>0</v>
      </c>
      <c r="G15" s="31">
        <v>78</v>
      </c>
      <c r="H15" s="31">
        <f t="shared" si="3"/>
        <v>73</v>
      </c>
      <c r="I15" s="31"/>
      <c r="J15" s="31"/>
      <c r="K15" s="31"/>
      <c r="L15" s="31">
        <v>5</v>
      </c>
      <c r="M15" s="31">
        <v>2</v>
      </c>
      <c r="N15" s="24"/>
      <c r="O15" s="24"/>
      <c r="P15" s="24"/>
      <c r="Q15" s="24"/>
      <c r="R15" s="24"/>
      <c r="S15" s="24"/>
      <c r="T15" s="24"/>
      <c r="U15" s="24"/>
      <c r="V15" s="24"/>
      <c r="W15" s="24"/>
    </row>
    <row r="16" spans="1:23" ht="25.5">
      <c r="A16" s="112" t="s">
        <v>254</v>
      </c>
      <c r="B16" s="21" t="s">
        <v>255</v>
      </c>
      <c r="C16" s="23"/>
      <c r="D16" s="23"/>
      <c r="E16" s="31">
        <f t="shared" si="2"/>
        <v>110</v>
      </c>
      <c r="F16" s="31">
        <v>0</v>
      </c>
      <c r="G16" s="31">
        <v>108</v>
      </c>
      <c r="H16" s="31">
        <f t="shared" si="3"/>
        <v>98</v>
      </c>
      <c r="I16" s="31"/>
      <c r="J16" s="31"/>
      <c r="K16" s="31"/>
      <c r="L16" s="31">
        <v>10</v>
      </c>
      <c r="M16" s="31">
        <v>2</v>
      </c>
      <c r="N16" s="24"/>
      <c r="O16" s="24"/>
      <c r="P16" s="24"/>
      <c r="Q16" s="24"/>
      <c r="R16" s="24"/>
      <c r="S16" s="24"/>
      <c r="T16" s="24"/>
      <c r="U16" s="24"/>
      <c r="V16" s="24"/>
      <c r="W16" s="24"/>
    </row>
    <row r="17" spans="1:23" ht="15">
      <c r="A17" s="110" t="s">
        <v>256</v>
      </c>
      <c r="B17" s="113" t="s">
        <v>257</v>
      </c>
      <c r="C17" s="23"/>
      <c r="D17" s="23"/>
      <c r="E17" s="31">
        <f t="shared" si="2"/>
        <v>38</v>
      </c>
      <c r="F17" s="31">
        <v>0</v>
      </c>
      <c r="G17" s="31">
        <v>36</v>
      </c>
      <c r="H17" s="31">
        <f t="shared" si="3"/>
        <v>31</v>
      </c>
      <c r="I17" s="31"/>
      <c r="J17" s="31"/>
      <c r="K17" s="31"/>
      <c r="L17" s="31">
        <v>5</v>
      </c>
      <c r="M17" s="31">
        <v>2</v>
      </c>
      <c r="N17" s="24"/>
      <c r="O17" s="24"/>
      <c r="P17" s="24"/>
      <c r="Q17" s="24"/>
      <c r="R17" s="24"/>
      <c r="S17" s="24"/>
      <c r="T17" s="24"/>
      <c r="U17" s="24"/>
      <c r="V17" s="24"/>
      <c r="W17" s="24"/>
    </row>
    <row r="18" spans="1:23" ht="15">
      <c r="A18" s="110" t="s">
        <v>258</v>
      </c>
      <c r="B18" s="113" t="s">
        <v>259</v>
      </c>
      <c r="C18" s="23"/>
      <c r="D18" s="23"/>
      <c r="E18" s="31">
        <f t="shared" si="2"/>
        <v>38</v>
      </c>
      <c r="F18" s="31">
        <v>0</v>
      </c>
      <c r="G18" s="31">
        <v>36</v>
      </c>
      <c r="H18" s="31">
        <f t="shared" si="3"/>
        <v>31</v>
      </c>
      <c r="I18" s="31"/>
      <c r="J18" s="31"/>
      <c r="K18" s="31"/>
      <c r="L18" s="31">
        <v>5</v>
      </c>
      <c r="M18" s="31">
        <v>2</v>
      </c>
      <c r="N18" s="24"/>
      <c r="O18" s="24"/>
      <c r="P18" s="24"/>
      <c r="Q18" s="24"/>
      <c r="R18" s="24"/>
      <c r="S18" s="24"/>
      <c r="T18" s="24"/>
      <c r="U18" s="24"/>
      <c r="V18" s="24"/>
      <c r="W18" s="24"/>
    </row>
    <row r="19" spans="1:23" ht="15">
      <c r="A19" s="110" t="s">
        <v>260</v>
      </c>
      <c r="B19" s="113" t="s">
        <v>261</v>
      </c>
      <c r="C19" s="23"/>
      <c r="D19" s="23"/>
      <c r="E19" s="31">
        <f t="shared" si="2"/>
        <v>38</v>
      </c>
      <c r="F19" s="31">
        <v>0</v>
      </c>
      <c r="G19" s="31">
        <v>36</v>
      </c>
      <c r="H19" s="31">
        <f t="shared" si="3"/>
        <v>31</v>
      </c>
      <c r="I19" s="31"/>
      <c r="J19" s="31"/>
      <c r="K19" s="31"/>
      <c r="L19" s="31">
        <v>5</v>
      </c>
      <c r="M19" s="31">
        <v>2</v>
      </c>
      <c r="N19" s="24"/>
      <c r="O19" s="24"/>
      <c r="P19" s="24"/>
      <c r="Q19" s="24"/>
      <c r="R19" s="24"/>
      <c r="S19" s="24"/>
      <c r="T19" s="24"/>
      <c r="U19" s="24"/>
      <c r="V19" s="24"/>
      <c r="W19" s="24"/>
    </row>
    <row r="20" spans="1:23" ht="15">
      <c r="A20" s="112" t="s">
        <v>262</v>
      </c>
      <c r="B20" s="114" t="s">
        <v>263</v>
      </c>
      <c r="C20" s="23"/>
      <c r="D20" s="23"/>
      <c r="E20" s="31">
        <f t="shared" si="2"/>
        <v>41</v>
      </c>
      <c r="F20" s="31">
        <v>0</v>
      </c>
      <c r="G20" s="31">
        <v>39</v>
      </c>
      <c r="H20" s="31">
        <f t="shared" si="3"/>
        <v>29</v>
      </c>
      <c r="I20" s="31"/>
      <c r="J20" s="31"/>
      <c r="K20" s="31"/>
      <c r="L20" s="31">
        <v>10</v>
      </c>
      <c r="M20" s="31">
        <v>2</v>
      </c>
      <c r="N20" s="24"/>
      <c r="O20" s="24"/>
      <c r="P20" s="24"/>
      <c r="Q20" s="24"/>
      <c r="R20" s="24"/>
      <c r="S20" s="24"/>
      <c r="T20" s="24"/>
      <c r="U20" s="24"/>
      <c r="V20" s="24"/>
      <c r="W20" s="24"/>
    </row>
    <row r="21" spans="1:23" s="61" customFormat="1" ht="25.5">
      <c r="A21" s="112" t="s">
        <v>264</v>
      </c>
      <c r="B21" s="115" t="s">
        <v>265</v>
      </c>
      <c r="C21" s="23"/>
      <c r="D21" s="23"/>
      <c r="E21" s="63">
        <f>SUM(E22:E24)</f>
        <v>489</v>
      </c>
      <c r="F21" s="63">
        <f aca="true" t="shared" si="4" ref="F21:M21">SUM(F22:F24)</f>
        <v>0</v>
      </c>
      <c r="G21" s="63">
        <f t="shared" si="4"/>
        <v>455</v>
      </c>
      <c r="H21" s="63">
        <f t="shared" si="4"/>
        <v>420</v>
      </c>
      <c r="I21" s="63">
        <f t="shared" si="4"/>
        <v>0</v>
      </c>
      <c r="J21" s="63">
        <f t="shared" si="4"/>
        <v>0</v>
      </c>
      <c r="K21" s="63">
        <f t="shared" si="4"/>
        <v>0</v>
      </c>
      <c r="L21" s="63">
        <f t="shared" si="4"/>
        <v>35</v>
      </c>
      <c r="M21" s="63">
        <f t="shared" si="4"/>
        <v>34</v>
      </c>
      <c r="N21" s="23"/>
      <c r="O21" s="23"/>
      <c r="P21" s="23"/>
      <c r="Q21" s="23"/>
      <c r="R21" s="23"/>
      <c r="S21" s="23"/>
      <c r="T21" s="23"/>
      <c r="U21" s="23"/>
      <c r="V21" s="23"/>
      <c r="W21" s="23"/>
    </row>
    <row r="22" spans="1:23" ht="25.5">
      <c r="A22" s="110" t="s">
        <v>266</v>
      </c>
      <c r="B22" s="21" t="s">
        <v>267</v>
      </c>
      <c r="C22" s="23"/>
      <c r="D22" s="23"/>
      <c r="E22" s="31">
        <f>G22+M22</f>
        <v>250</v>
      </c>
      <c r="F22" s="31">
        <v>0</v>
      </c>
      <c r="G22" s="31">
        <v>234</v>
      </c>
      <c r="H22" s="31">
        <f>G22-L22</f>
        <v>214</v>
      </c>
      <c r="I22" s="31"/>
      <c r="J22" s="31"/>
      <c r="K22" s="31"/>
      <c r="L22" s="31">
        <v>20</v>
      </c>
      <c r="M22" s="31">
        <v>16</v>
      </c>
      <c r="N22" s="24"/>
      <c r="O22" s="24"/>
      <c r="P22" s="24"/>
      <c r="Q22" s="24"/>
      <c r="R22" s="24"/>
      <c r="S22" s="24"/>
      <c r="T22" s="24"/>
      <c r="U22" s="24"/>
      <c r="V22" s="24"/>
      <c r="W22" s="24"/>
    </row>
    <row r="23" spans="1:23" ht="15">
      <c r="A23" s="110" t="s">
        <v>268</v>
      </c>
      <c r="B23" s="21" t="s">
        <v>269</v>
      </c>
      <c r="C23" s="23"/>
      <c r="D23" s="23"/>
      <c r="E23" s="31">
        <f>G23+M23</f>
        <v>102</v>
      </c>
      <c r="F23" s="31">
        <v>0</v>
      </c>
      <c r="G23" s="31">
        <v>100</v>
      </c>
      <c r="H23" s="31">
        <f>G23-L23</f>
        <v>100</v>
      </c>
      <c r="I23" s="31"/>
      <c r="J23" s="31"/>
      <c r="K23" s="31"/>
      <c r="L23" s="31"/>
      <c r="M23" s="31">
        <v>2</v>
      </c>
      <c r="N23" s="24"/>
      <c r="O23" s="24"/>
      <c r="P23" s="24"/>
      <c r="Q23" s="24"/>
      <c r="R23" s="24"/>
      <c r="S23" s="24"/>
      <c r="T23" s="24"/>
      <c r="U23" s="24"/>
      <c r="V23" s="24"/>
      <c r="W23" s="24"/>
    </row>
    <row r="24" spans="1:23" ht="15.75" thickBot="1">
      <c r="A24" s="116" t="s">
        <v>270</v>
      </c>
      <c r="B24" s="117" t="s">
        <v>271</v>
      </c>
      <c r="C24" s="23"/>
      <c r="D24" s="23"/>
      <c r="E24" s="31">
        <f>G24+M24</f>
        <v>137</v>
      </c>
      <c r="F24" s="31">
        <v>0</v>
      </c>
      <c r="G24" s="31">
        <v>121</v>
      </c>
      <c r="H24" s="31">
        <f>G24-L24</f>
        <v>106</v>
      </c>
      <c r="I24" s="31"/>
      <c r="J24" s="31"/>
      <c r="K24" s="31"/>
      <c r="L24" s="31">
        <v>15</v>
      </c>
      <c r="M24" s="31">
        <v>16</v>
      </c>
      <c r="N24" s="24"/>
      <c r="O24" s="24"/>
      <c r="P24" s="24"/>
      <c r="Q24" s="24"/>
      <c r="R24" s="24"/>
      <c r="S24" s="24"/>
      <c r="T24" s="24"/>
      <c r="U24" s="24"/>
      <c r="V24" s="24"/>
      <c r="W24" s="24"/>
    </row>
    <row r="25" spans="1:23" s="74" customFormat="1" ht="26.25" customHeight="1" thickBot="1">
      <c r="A25" s="414" t="s">
        <v>238</v>
      </c>
      <c r="B25" s="415"/>
      <c r="C25" s="79"/>
      <c r="D25" s="79"/>
      <c r="E25" s="80">
        <f>E26+E32+E36+E69+E70</f>
        <v>4464</v>
      </c>
      <c r="F25" s="80">
        <f aca="true" t="shared" si="5" ref="F25:M25">F26+F32+F36+F69+F70</f>
        <v>982.8</v>
      </c>
      <c r="G25" s="80">
        <f t="shared" si="5"/>
        <v>2293.2</v>
      </c>
      <c r="H25" s="80">
        <f t="shared" si="5"/>
        <v>939.2</v>
      </c>
      <c r="I25" s="80">
        <f t="shared" si="5"/>
        <v>814</v>
      </c>
      <c r="J25" s="80">
        <f t="shared" si="5"/>
        <v>60</v>
      </c>
      <c r="K25" s="80">
        <f t="shared" si="5"/>
        <v>828</v>
      </c>
      <c r="L25" s="80">
        <f t="shared" si="5"/>
        <v>300</v>
      </c>
      <c r="M25" s="80">
        <f t="shared" si="5"/>
        <v>180</v>
      </c>
      <c r="N25" s="79"/>
      <c r="O25" s="79"/>
      <c r="P25" s="79"/>
      <c r="Q25" s="79"/>
      <c r="R25" s="79"/>
      <c r="S25" s="79"/>
      <c r="T25" s="79"/>
      <c r="U25" s="79"/>
      <c r="V25" s="79"/>
      <c r="W25" s="81"/>
    </row>
    <row r="26" spans="1:23" ht="25.5">
      <c r="A26" s="82" t="s">
        <v>41</v>
      </c>
      <c r="B26" s="23" t="s">
        <v>42</v>
      </c>
      <c r="C26" s="23"/>
      <c r="D26" s="23"/>
      <c r="E26" s="30">
        <f aca="true" t="shared" si="6" ref="E26:M26">SUM(E27:E31)</f>
        <v>480</v>
      </c>
      <c r="F26" s="30">
        <f t="shared" si="6"/>
        <v>144</v>
      </c>
      <c r="G26" s="30">
        <f t="shared" si="6"/>
        <v>336</v>
      </c>
      <c r="H26" s="30">
        <f t="shared" si="6"/>
        <v>79.00000000000003</v>
      </c>
      <c r="I26" s="30">
        <f t="shared" si="6"/>
        <v>209</v>
      </c>
      <c r="J26" s="30">
        <f t="shared" si="6"/>
        <v>0</v>
      </c>
      <c r="K26" s="30">
        <f t="shared" si="6"/>
        <v>0</v>
      </c>
      <c r="L26" s="30">
        <f t="shared" si="6"/>
        <v>30</v>
      </c>
      <c r="M26" s="30">
        <f t="shared" si="6"/>
        <v>18</v>
      </c>
      <c r="N26" s="24"/>
      <c r="O26" s="24"/>
      <c r="P26" s="24"/>
      <c r="Q26" s="24"/>
      <c r="R26" s="24"/>
      <c r="S26" s="24"/>
      <c r="T26" s="24"/>
      <c r="U26" s="24"/>
      <c r="V26" s="24"/>
      <c r="W26" s="83"/>
    </row>
    <row r="27" spans="1:23" ht="15">
      <c r="A27" s="84" t="s">
        <v>43</v>
      </c>
      <c r="B27" s="25" t="s">
        <v>181</v>
      </c>
      <c r="C27" s="24"/>
      <c r="D27" s="24"/>
      <c r="E27" s="31">
        <v>48</v>
      </c>
      <c r="F27" s="31">
        <f>E27/100*30</f>
        <v>14.399999999999999</v>
      </c>
      <c r="G27" s="31">
        <f>E27-F27</f>
        <v>33.6</v>
      </c>
      <c r="H27" s="31">
        <f>G27-I27-L27-M27-J27</f>
        <v>26.6</v>
      </c>
      <c r="I27" s="31"/>
      <c r="J27" s="31"/>
      <c r="K27" s="31"/>
      <c r="L27" s="31">
        <v>5</v>
      </c>
      <c r="M27" s="31">
        <v>2</v>
      </c>
      <c r="N27" s="24" t="s">
        <v>35</v>
      </c>
      <c r="O27" s="24" t="s">
        <v>35</v>
      </c>
      <c r="P27" s="24" t="s">
        <v>35</v>
      </c>
      <c r="Q27" s="24" t="s">
        <v>35</v>
      </c>
      <c r="R27" s="24" t="s">
        <v>35</v>
      </c>
      <c r="S27" s="24" t="s">
        <v>35</v>
      </c>
      <c r="T27" s="24" t="s">
        <v>35</v>
      </c>
      <c r="U27" s="24" t="s">
        <v>35</v>
      </c>
      <c r="V27" s="24" t="s">
        <v>35</v>
      </c>
      <c r="W27" s="83" t="s">
        <v>35</v>
      </c>
    </row>
    <row r="28" spans="1:23" ht="15">
      <c r="A28" s="84" t="s">
        <v>44</v>
      </c>
      <c r="B28" s="25" t="s">
        <v>182</v>
      </c>
      <c r="C28" s="24"/>
      <c r="D28" s="24"/>
      <c r="E28" s="31">
        <v>48</v>
      </c>
      <c r="F28" s="31">
        <f>E28/100*30</f>
        <v>14.399999999999999</v>
      </c>
      <c r="G28" s="31">
        <f>E28-F28</f>
        <v>33.6</v>
      </c>
      <c r="H28" s="31">
        <f>G28-I28-L28-M28-J28</f>
        <v>26.6</v>
      </c>
      <c r="I28" s="31"/>
      <c r="J28" s="31"/>
      <c r="K28" s="31"/>
      <c r="L28" s="31">
        <v>5</v>
      </c>
      <c r="M28" s="31">
        <v>2</v>
      </c>
      <c r="N28" s="24" t="s">
        <v>35</v>
      </c>
      <c r="O28" s="24" t="s">
        <v>35</v>
      </c>
      <c r="P28" s="24" t="s">
        <v>35</v>
      </c>
      <c r="Q28" s="24" t="s">
        <v>35</v>
      </c>
      <c r="R28" s="24" t="s">
        <v>35</v>
      </c>
      <c r="S28" s="24" t="s">
        <v>35</v>
      </c>
      <c r="T28" s="24" t="s">
        <v>35</v>
      </c>
      <c r="U28" s="24" t="s">
        <v>35</v>
      </c>
      <c r="V28" s="24" t="s">
        <v>35</v>
      </c>
      <c r="W28" s="83" t="s">
        <v>35</v>
      </c>
    </row>
    <row r="29" spans="1:23" ht="25.5">
      <c r="A29" s="84" t="s">
        <v>45</v>
      </c>
      <c r="B29" s="26" t="s">
        <v>183</v>
      </c>
      <c r="C29" s="24"/>
      <c r="D29" s="24">
        <v>1</v>
      </c>
      <c r="E29" s="31">
        <v>172</v>
      </c>
      <c r="F29" s="31">
        <f>E29/100*30</f>
        <v>51.6</v>
      </c>
      <c r="G29" s="31">
        <f>E29-F29</f>
        <v>120.4</v>
      </c>
      <c r="H29" s="31">
        <f>G29-I29-L29-M29-J29</f>
        <v>3.4000000000000057</v>
      </c>
      <c r="I29" s="31">
        <v>96</v>
      </c>
      <c r="J29" s="31"/>
      <c r="K29" s="31"/>
      <c r="L29" s="31">
        <v>15</v>
      </c>
      <c r="M29" s="31">
        <v>6</v>
      </c>
      <c r="N29" s="24" t="s">
        <v>35</v>
      </c>
      <c r="O29" s="24" t="s">
        <v>35</v>
      </c>
      <c r="P29" s="24" t="s">
        <v>35</v>
      </c>
      <c r="Q29" s="24" t="s">
        <v>35</v>
      </c>
      <c r="R29" s="24" t="s">
        <v>35</v>
      </c>
      <c r="S29" s="24" t="s">
        <v>35</v>
      </c>
      <c r="T29" s="24" t="s">
        <v>35</v>
      </c>
      <c r="U29" s="24" t="s">
        <v>35</v>
      </c>
      <c r="V29" s="24" t="s">
        <v>35</v>
      </c>
      <c r="W29" s="83" t="s">
        <v>35</v>
      </c>
    </row>
    <row r="30" spans="1:23" ht="15">
      <c r="A30" s="84" t="s">
        <v>185</v>
      </c>
      <c r="B30" s="26" t="s">
        <v>184</v>
      </c>
      <c r="C30" s="24"/>
      <c r="D30" s="24"/>
      <c r="E30" s="31">
        <v>48</v>
      </c>
      <c r="F30" s="31">
        <f>E30/100*30</f>
        <v>14.399999999999999</v>
      </c>
      <c r="G30" s="31">
        <f>E30-F30</f>
        <v>33.6</v>
      </c>
      <c r="H30" s="31">
        <f>G30-I30-L30-M30-J30</f>
        <v>20.6</v>
      </c>
      <c r="I30" s="31">
        <v>6</v>
      </c>
      <c r="J30" s="31"/>
      <c r="K30" s="31"/>
      <c r="L30" s="31">
        <v>5</v>
      </c>
      <c r="M30" s="31">
        <v>2</v>
      </c>
      <c r="N30" s="24"/>
      <c r="O30" s="24"/>
      <c r="P30" s="24"/>
      <c r="Q30" s="24"/>
      <c r="R30" s="24"/>
      <c r="S30" s="24"/>
      <c r="T30" s="24"/>
      <c r="U30" s="24"/>
      <c r="V30" s="24"/>
      <c r="W30" s="83"/>
    </row>
    <row r="31" spans="1:23" ht="15">
      <c r="A31" s="84" t="s">
        <v>186</v>
      </c>
      <c r="B31" s="24" t="s">
        <v>46</v>
      </c>
      <c r="C31" s="24"/>
      <c r="D31" s="24">
        <v>1</v>
      </c>
      <c r="E31" s="31">
        <v>164</v>
      </c>
      <c r="F31" s="31">
        <f>E31/100*30</f>
        <v>49.199999999999996</v>
      </c>
      <c r="G31" s="31">
        <f>E31-F31</f>
        <v>114.80000000000001</v>
      </c>
      <c r="H31" s="31">
        <f>G31-I31-L31-M31-J31</f>
        <v>1.8000000000000114</v>
      </c>
      <c r="I31" s="31">
        <v>107</v>
      </c>
      <c r="J31" s="31"/>
      <c r="K31" s="31"/>
      <c r="L31" s="31">
        <v>0</v>
      </c>
      <c r="M31" s="31">
        <v>6</v>
      </c>
      <c r="N31" s="24" t="s">
        <v>35</v>
      </c>
      <c r="O31" s="24" t="s">
        <v>35</v>
      </c>
      <c r="P31" s="24" t="s">
        <v>35</v>
      </c>
      <c r="Q31" s="24" t="s">
        <v>35</v>
      </c>
      <c r="R31" s="24" t="s">
        <v>35</v>
      </c>
      <c r="S31" s="24" t="s">
        <v>35</v>
      </c>
      <c r="T31" s="24" t="s">
        <v>35</v>
      </c>
      <c r="U31" s="24" t="s">
        <v>35</v>
      </c>
      <c r="V31" s="24" t="s">
        <v>35</v>
      </c>
      <c r="W31" s="83" t="s">
        <v>35</v>
      </c>
    </row>
    <row r="32" spans="1:23" ht="25.5">
      <c r="A32" s="82" t="s">
        <v>47</v>
      </c>
      <c r="B32" s="23" t="s">
        <v>48</v>
      </c>
      <c r="C32" s="23"/>
      <c r="D32" s="23"/>
      <c r="E32" s="30">
        <f>SUM(E33:E35)</f>
        <v>181</v>
      </c>
      <c r="F32" s="30">
        <f aca="true" t="shared" si="7" ref="F32:M32">SUM(F33:F35)</f>
        <v>54.3</v>
      </c>
      <c r="G32" s="30">
        <f t="shared" si="7"/>
        <v>126.7</v>
      </c>
      <c r="H32" s="30">
        <f t="shared" si="7"/>
        <v>61.70000000000001</v>
      </c>
      <c r="I32" s="30">
        <f t="shared" si="7"/>
        <v>34</v>
      </c>
      <c r="J32" s="30">
        <f t="shared" si="7"/>
        <v>0</v>
      </c>
      <c r="K32" s="30">
        <f t="shared" si="7"/>
        <v>0</v>
      </c>
      <c r="L32" s="30">
        <f t="shared" si="7"/>
        <v>25</v>
      </c>
      <c r="M32" s="30">
        <f t="shared" si="7"/>
        <v>6</v>
      </c>
      <c r="N32" s="24"/>
      <c r="O32" s="24"/>
      <c r="P32" s="24"/>
      <c r="Q32" s="24"/>
      <c r="R32" s="24"/>
      <c r="S32" s="24"/>
      <c r="T32" s="24"/>
      <c r="U32" s="24"/>
      <c r="V32" s="24"/>
      <c r="W32" s="83"/>
    </row>
    <row r="33" spans="1:23" ht="15">
      <c r="A33" s="84" t="s">
        <v>49</v>
      </c>
      <c r="B33" s="36" t="s">
        <v>187</v>
      </c>
      <c r="C33" s="24"/>
      <c r="D33" s="24"/>
      <c r="E33" s="31">
        <v>97</v>
      </c>
      <c r="F33" s="31">
        <f>E33/100*30</f>
        <v>29.099999999999998</v>
      </c>
      <c r="G33" s="31">
        <f>E33-F33</f>
        <v>67.9</v>
      </c>
      <c r="H33" s="31">
        <f>G33-I33-L33-M33-J33</f>
        <v>24.900000000000006</v>
      </c>
      <c r="I33" s="31">
        <v>26</v>
      </c>
      <c r="J33" s="31"/>
      <c r="K33" s="31"/>
      <c r="L33" s="31">
        <v>15</v>
      </c>
      <c r="M33" s="31">
        <v>2</v>
      </c>
      <c r="N33" s="24" t="s">
        <v>35</v>
      </c>
      <c r="O33" s="24" t="s">
        <v>35</v>
      </c>
      <c r="P33" s="24" t="s">
        <v>35</v>
      </c>
      <c r="Q33" s="24" t="s">
        <v>35</v>
      </c>
      <c r="R33" s="24" t="s">
        <v>35</v>
      </c>
      <c r="S33" s="24" t="s">
        <v>35</v>
      </c>
      <c r="T33" s="24" t="s">
        <v>35</v>
      </c>
      <c r="U33" s="24" t="s">
        <v>35</v>
      </c>
      <c r="V33" s="24" t="s">
        <v>35</v>
      </c>
      <c r="W33" s="83" t="s">
        <v>35</v>
      </c>
    </row>
    <row r="34" spans="1:23" ht="15">
      <c r="A34" s="85" t="s">
        <v>50</v>
      </c>
      <c r="B34" s="42" t="s">
        <v>188</v>
      </c>
      <c r="C34" s="41"/>
      <c r="D34" s="24"/>
      <c r="E34" s="31">
        <v>48</v>
      </c>
      <c r="F34" s="31">
        <f>E34/100*30</f>
        <v>14.399999999999999</v>
      </c>
      <c r="G34" s="31">
        <f>E34-F34</f>
        <v>33.6</v>
      </c>
      <c r="H34" s="31">
        <f>G34-I34-L34-M34-J34</f>
        <v>18.6</v>
      </c>
      <c r="I34" s="31">
        <v>8</v>
      </c>
      <c r="J34" s="31"/>
      <c r="K34" s="31"/>
      <c r="L34" s="31">
        <v>5</v>
      </c>
      <c r="M34" s="31">
        <v>2</v>
      </c>
      <c r="N34" s="24" t="s">
        <v>35</v>
      </c>
      <c r="O34" s="24" t="s">
        <v>35</v>
      </c>
      <c r="P34" s="24" t="s">
        <v>35</v>
      </c>
      <c r="Q34" s="24" t="s">
        <v>35</v>
      </c>
      <c r="R34" s="24" t="s">
        <v>35</v>
      </c>
      <c r="S34" s="24" t="s">
        <v>35</v>
      </c>
      <c r="T34" s="24" t="s">
        <v>35</v>
      </c>
      <c r="U34" s="24" t="s">
        <v>35</v>
      </c>
      <c r="V34" s="24" t="s">
        <v>35</v>
      </c>
      <c r="W34" s="83" t="s">
        <v>35</v>
      </c>
    </row>
    <row r="35" spans="1:23" ht="15.75" thickBot="1">
      <c r="A35" s="86" t="s">
        <v>219</v>
      </c>
      <c r="B35" s="34" t="s">
        <v>239</v>
      </c>
      <c r="C35" s="51"/>
      <c r="D35" s="51"/>
      <c r="E35" s="52">
        <v>36</v>
      </c>
      <c r="F35" s="52">
        <f>E35/100*30</f>
        <v>10.799999999999999</v>
      </c>
      <c r="G35" s="52">
        <f>E35-F35</f>
        <v>25.200000000000003</v>
      </c>
      <c r="H35" s="31">
        <f>G35-I35-L35-M35-J35</f>
        <v>18.200000000000003</v>
      </c>
      <c r="I35" s="52"/>
      <c r="J35" s="52"/>
      <c r="K35" s="52"/>
      <c r="L35" s="52">
        <v>5</v>
      </c>
      <c r="M35" s="52">
        <v>2</v>
      </c>
      <c r="N35" s="51"/>
      <c r="O35" s="51"/>
      <c r="P35" s="51"/>
      <c r="Q35" s="51"/>
      <c r="R35" s="51"/>
      <c r="S35" s="51"/>
      <c r="T35" s="51"/>
      <c r="U35" s="51"/>
      <c r="V35" s="51"/>
      <c r="W35" s="87"/>
    </row>
    <row r="36" spans="1:23" s="67" customFormat="1" ht="21" customHeight="1" thickBot="1">
      <c r="A36" s="68" t="s">
        <v>51</v>
      </c>
      <c r="B36" s="69" t="s">
        <v>52</v>
      </c>
      <c r="C36" s="69"/>
      <c r="D36" s="69"/>
      <c r="E36" s="70">
        <f>E37+E49</f>
        <v>3443</v>
      </c>
      <c r="F36" s="70">
        <f aca="true" t="shared" si="8" ref="F36:K36">F37+F49</f>
        <v>784.5</v>
      </c>
      <c r="G36" s="70">
        <f t="shared" si="8"/>
        <v>1830.5</v>
      </c>
      <c r="H36" s="70">
        <f t="shared" si="8"/>
        <v>798.5</v>
      </c>
      <c r="I36" s="70">
        <f t="shared" si="8"/>
        <v>571</v>
      </c>
      <c r="J36" s="70">
        <f t="shared" si="8"/>
        <v>60</v>
      </c>
      <c r="K36" s="70">
        <f t="shared" si="8"/>
        <v>828</v>
      </c>
      <c r="L36" s="70">
        <f>L37+L49</f>
        <v>245</v>
      </c>
      <c r="M36" s="70">
        <f>M37+M49</f>
        <v>156</v>
      </c>
      <c r="N36" s="69"/>
      <c r="O36" s="69"/>
      <c r="P36" s="69"/>
      <c r="Q36" s="69"/>
      <c r="R36" s="69"/>
      <c r="S36" s="69"/>
      <c r="T36" s="69"/>
      <c r="U36" s="69"/>
      <c r="V36" s="69"/>
      <c r="W36" s="71"/>
    </row>
    <row r="37" spans="1:23" ht="15">
      <c r="A37" s="88" t="s">
        <v>53</v>
      </c>
      <c r="B37" s="62" t="s">
        <v>54</v>
      </c>
      <c r="C37" s="62"/>
      <c r="D37" s="62"/>
      <c r="E37" s="63">
        <f aca="true" t="shared" si="9" ref="E37:K37">SUM(E38:E48)</f>
        <v>980</v>
      </c>
      <c r="F37" s="63">
        <f t="shared" si="9"/>
        <v>293.99999999999994</v>
      </c>
      <c r="G37" s="63">
        <f t="shared" si="9"/>
        <v>686.0000000000001</v>
      </c>
      <c r="H37" s="63">
        <f t="shared" si="9"/>
        <v>292</v>
      </c>
      <c r="I37" s="63">
        <f t="shared" si="9"/>
        <v>225</v>
      </c>
      <c r="J37" s="63">
        <f t="shared" si="9"/>
        <v>30</v>
      </c>
      <c r="K37" s="63">
        <f t="shared" si="9"/>
        <v>0</v>
      </c>
      <c r="L37" s="63">
        <f>SUM(L38:L48)</f>
        <v>95</v>
      </c>
      <c r="M37" s="63">
        <f>SUM(M38:M48)</f>
        <v>44</v>
      </c>
      <c r="N37" s="53" t="s">
        <v>35</v>
      </c>
      <c r="O37" s="53" t="s">
        <v>35</v>
      </c>
      <c r="P37" s="53" t="s">
        <v>35</v>
      </c>
      <c r="Q37" s="53" t="s">
        <v>35</v>
      </c>
      <c r="R37" s="53" t="s">
        <v>35</v>
      </c>
      <c r="S37" s="53" t="s">
        <v>35</v>
      </c>
      <c r="T37" s="53" t="s">
        <v>35</v>
      </c>
      <c r="U37" s="53" t="s">
        <v>35</v>
      </c>
      <c r="V37" s="53" t="s">
        <v>35</v>
      </c>
      <c r="W37" s="89" t="s">
        <v>35</v>
      </c>
    </row>
    <row r="38" spans="1:23" ht="15">
      <c r="A38" s="84" t="s">
        <v>55</v>
      </c>
      <c r="B38" s="21" t="s">
        <v>190</v>
      </c>
      <c r="C38" s="24"/>
      <c r="D38" s="24"/>
      <c r="E38" s="31">
        <v>108</v>
      </c>
      <c r="F38" s="31">
        <f>E38/100*30</f>
        <v>32.400000000000006</v>
      </c>
      <c r="G38" s="31">
        <f>E38-F38</f>
        <v>75.6</v>
      </c>
      <c r="H38" s="31">
        <f aca="true" t="shared" si="10" ref="H38:H43">G38-I38-L38-M38-J38</f>
        <v>24.599999999999994</v>
      </c>
      <c r="I38" s="31">
        <v>34</v>
      </c>
      <c r="J38" s="31"/>
      <c r="K38" s="31"/>
      <c r="L38" s="31">
        <v>15</v>
      </c>
      <c r="M38" s="31">
        <v>2</v>
      </c>
      <c r="N38" s="24" t="s">
        <v>35</v>
      </c>
      <c r="O38" s="24" t="s">
        <v>35</v>
      </c>
      <c r="P38" s="24" t="s">
        <v>35</v>
      </c>
      <c r="Q38" s="24" t="s">
        <v>35</v>
      </c>
      <c r="R38" s="24" t="s">
        <v>35</v>
      </c>
      <c r="S38" s="24" t="s">
        <v>35</v>
      </c>
      <c r="T38" s="24" t="s">
        <v>35</v>
      </c>
      <c r="U38" s="24" t="s">
        <v>35</v>
      </c>
      <c r="V38" s="24" t="s">
        <v>35</v>
      </c>
      <c r="W38" s="83" t="s">
        <v>35</v>
      </c>
    </row>
    <row r="39" spans="1:23" ht="15">
      <c r="A39" s="84" t="s">
        <v>56</v>
      </c>
      <c r="B39" s="21" t="s">
        <v>191</v>
      </c>
      <c r="C39" s="24"/>
      <c r="D39" s="24">
        <v>1</v>
      </c>
      <c r="E39" s="31">
        <v>108</v>
      </c>
      <c r="F39" s="31">
        <f aca="true" t="shared" si="11" ref="F39:F48">E39/100*30</f>
        <v>32.400000000000006</v>
      </c>
      <c r="G39" s="31">
        <f aca="true" t="shared" si="12" ref="G39:G48">E39-F39</f>
        <v>75.6</v>
      </c>
      <c r="H39" s="31">
        <f t="shared" si="10"/>
        <v>30.599999999999994</v>
      </c>
      <c r="I39" s="31">
        <v>24</v>
      </c>
      <c r="J39" s="31"/>
      <c r="K39" s="31"/>
      <c r="L39" s="31">
        <v>15</v>
      </c>
      <c r="M39" s="31">
        <v>6</v>
      </c>
      <c r="N39" s="24" t="s">
        <v>35</v>
      </c>
      <c r="O39" s="24" t="s">
        <v>35</v>
      </c>
      <c r="P39" s="24" t="s">
        <v>35</v>
      </c>
      <c r="Q39" s="24" t="s">
        <v>35</v>
      </c>
      <c r="R39" s="24" t="s">
        <v>35</v>
      </c>
      <c r="S39" s="24" t="s">
        <v>35</v>
      </c>
      <c r="T39" s="24" t="s">
        <v>35</v>
      </c>
      <c r="U39" s="24" t="s">
        <v>35</v>
      </c>
      <c r="V39" s="24" t="s">
        <v>35</v>
      </c>
      <c r="W39" s="83" t="s">
        <v>35</v>
      </c>
    </row>
    <row r="40" spans="1:23" ht="25.5">
      <c r="A40" s="84" t="s">
        <v>199</v>
      </c>
      <c r="B40" s="21" t="s">
        <v>192</v>
      </c>
      <c r="C40" s="24"/>
      <c r="D40" s="24"/>
      <c r="E40" s="31">
        <v>72</v>
      </c>
      <c r="F40" s="31">
        <f t="shared" si="11"/>
        <v>21.599999999999998</v>
      </c>
      <c r="G40" s="31">
        <f t="shared" si="12"/>
        <v>50.400000000000006</v>
      </c>
      <c r="H40" s="31">
        <f t="shared" si="10"/>
        <v>33.400000000000006</v>
      </c>
      <c r="I40" s="31">
        <v>10</v>
      </c>
      <c r="J40" s="31"/>
      <c r="K40" s="31"/>
      <c r="L40" s="31">
        <v>5</v>
      </c>
      <c r="M40" s="31">
        <v>2</v>
      </c>
      <c r="N40" s="24"/>
      <c r="O40" s="24"/>
      <c r="P40" s="24"/>
      <c r="Q40" s="24"/>
      <c r="R40" s="24"/>
      <c r="S40" s="24"/>
      <c r="T40" s="24"/>
      <c r="U40" s="24"/>
      <c r="V40" s="24"/>
      <c r="W40" s="83"/>
    </row>
    <row r="41" spans="1:23" ht="15">
      <c r="A41" s="84" t="s">
        <v>200</v>
      </c>
      <c r="B41" s="21" t="s">
        <v>193</v>
      </c>
      <c r="C41" s="24"/>
      <c r="D41" s="24"/>
      <c r="E41" s="31">
        <v>160</v>
      </c>
      <c r="F41" s="31">
        <f t="shared" si="11"/>
        <v>48</v>
      </c>
      <c r="G41" s="31">
        <f t="shared" si="12"/>
        <v>112</v>
      </c>
      <c r="H41" s="31">
        <f t="shared" si="10"/>
        <v>61</v>
      </c>
      <c r="I41" s="31">
        <v>30</v>
      </c>
      <c r="J41" s="31"/>
      <c r="K41" s="31"/>
      <c r="L41" s="31">
        <v>15</v>
      </c>
      <c r="M41" s="31">
        <v>6</v>
      </c>
      <c r="N41" s="24"/>
      <c r="O41" s="24"/>
      <c r="P41" s="24"/>
      <c r="Q41" s="24"/>
      <c r="R41" s="24"/>
      <c r="S41" s="24"/>
      <c r="T41" s="24"/>
      <c r="U41" s="24"/>
      <c r="V41" s="24"/>
      <c r="W41" s="83"/>
    </row>
    <row r="42" spans="1:23" ht="15">
      <c r="A42" s="84" t="s">
        <v>201</v>
      </c>
      <c r="B42" s="36" t="s">
        <v>194</v>
      </c>
      <c r="C42" s="24"/>
      <c r="D42" s="24">
        <v>1</v>
      </c>
      <c r="E42" s="31">
        <v>80</v>
      </c>
      <c r="F42" s="31">
        <f t="shared" si="11"/>
        <v>24</v>
      </c>
      <c r="G42" s="31">
        <f t="shared" si="12"/>
        <v>56</v>
      </c>
      <c r="H42" s="31">
        <f t="shared" si="10"/>
        <v>29</v>
      </c>
      <c r="I42" s="31">
        <v>20</v>
      </c>
      <c r="J42" s="31"/>
      <c r="K42" s="31"/>
      <c r="L42" s="31">
        <v>5</v>
      </c>
      <c r="M42" s="31">
        <v>2</v>
      </c>
      <c r="N42" s="24"/>
      <c r="O42" s="24"/>
      <c r="P42" s="24"/>
      <c r="Q42" s="24"/>
      <c r="R42" s="24"/>
      <c r="S42" s="24"/>
      <c r="T42" s="24"/>
      <c r="U42" s="24"/>
      <c r="V42" s="24"/>
      <c r="W42" s="83"/>
    </row>
    <row r="43" spans="1:23" ht="25.5">
      <c r="A43" s="84" t="s">
        <v>202</v>
      </c>
      <c r="B43" s="21" t="s">
        <v>189</v>
      </c>
      <c r="C43" s="24"/>
      <c r="D43" s="24"/>
      <c r="E43" s="31">
        <v>108</v>
      </c>
      <c r="F43" s="31">
        <f t="shared" si="11"/>
        <v>32.400000000000006</v>
      </c>
      <c r="G43" s="31">
        <f t="shared" si="12"/>
        <v>75.6</v>
      </c>
      <c r="H43" s="31">
        <f t="shared" si="10"/>
        <v>28.599999999999994</v>
      </c>
      <c r="I43" s="31">
        <v>45</v>
      </c>
      <c r="J43" s="31"/>
      <c r="K43" s="31"/>
      <c r="L43" s="31">
        <v>0</v>
      </c>
      <c r="M43" s="31">
        <v>2</v>
      </c>
      <c r="N43" s="24"/>
      <c r="O43" s="24"/>
      <c r="P43" s="24"/>
      <c r="Q43" s="24"/>
      <c r="R43" s="24"/>
      <c r="S43" s="24"/>
      <c r="T43" s="24"/>
      <c r="U43" s="24"/>
      <c r="V43" s="24"/>
      <c r="W43" s="83"/>
    </row>
    <row r="44" spans="1:23" ht="15">
      <c r="A44" s="84" t="s">
        <v>203</v>
      </c>
      <c r="B44" s="21" t="s">
        <v>195</v>
      </c>
      <c r="C44" s="24"/>
      <c r="D44" s="24"/>
      <c r="E44" s="31">
        <v>132</v>
      </c>
      <c r="F44" s="31">
        <f t="shared" si="11"/>
        <v>39.6</v>
      </c>
      <c r="G44" s="31">
        <f t="shared" si="12"/>
        <v>92.4</v>
      </c>
      <c r="H44" s="31">
        <f>G44-I44-L44-M44-J44</f>
        <v>1.4000000000000057</v>
      </c>
      <c r="I44" s="31">
        <v>20</v>
      </c>
      <c r="J44" s="31">
        <v>30</v>
      </c>
      <c r="K44" s="31"/>
      <c r="L44" s="31">
        <v>25</v>
      </c>
      <c r="M44" s="31">
        <v>16</v>
      </c>
      <c r="N44" s="24"/>
      <c r="O44" s="24"/>
      <c r="P44" s="24"/>
      <c r="Q44" s="24"/>
      <c r="R44" s="24"/>
      <c r="S44" s="24"/>
      <c r="T44" s="24"/>
      <c r="U44" s="24"/>
      <c r="V44" s="24"/>
      <c r="W44" s="83"/>
    </row>
    <row r="45" spans="1:23" ht="25.5">
      <c r="A45" s="84" t="s">
        <v>204</v>
      </c>
      <c r="B45" s="36" t="s">
        <v>196</v>
      </c>
      <c r="C45" s="24"/>
      <c r="D45" s="24"/>
      <c r="E45" s="31">
        <v>48</v>
      </c>
      <c r="F45" s="31">
        <f t="shared" si="11"/>
        <v>14.399999999999999</v>
      </c>
      <c r="G45" s="31">
        <f t="shared" si="12"/>
        <v>33.6</v>
      </c>
      <c r="H45" s="31">
        <f>G45-I45-L45-M45-J45</f>
        <v>16.6</v>
      </c>
      <c r="I45" s="31">
        <v>10</v>
      </c>
      <c r="J45" s="31"/>
      <c r="K45" s="31"/>
      <c r="L45" s="31">
        <v>5</v>
      </c>
      <c r="M45" s="31">
        <v>2</v>
      </c>
      <c r="N45" s="24"/>
      <c r="O45" s="24"/>
      <c r="P45" s="24"/>
      <c r="Q45" s="24"/>
      <c r="R45" s="24"/>
      <c r="S45" s="24"/>
      <c r="T45" s="24"/>
      <c r="U45" s="24"/>
      <c r="V45" s="24"/>
      <c r="W45" s="83"/>
    </row>
    <row r="46" spans="1:23" ht="15">
      <c r="A46" s="84" t="s">
        <v>205</v>
      </c>
      <c r="B46" s="21" t="s">
        <v>197</v>
      </c>
      <c r="C46" s="24"/>
      <c r="D46" s="24"/>
      <c r="E46" s="31">
        <v>48</v>
      </c>
      <c r="F46" s="31">
        <f t="shared" si="11"/>
        <v>14.399999999999999</v>
      </c>
      <c r="G46" s="31">
        <f t="shared" si="12"/>
        <v>33.6</v>
      </c>
      <c r="H46" s="31">
        <f>G46-I46-L46-M46-J46</f>
        <v>31.6</v>
      </c>
      <c r="I46" s="31"/>
      <c r="J46" s="31"/>
      <c r="K46" s="31"/>
      <c r="L46" s="31">
        <v>0</v>
      </c>
      <c r="M46" s="31">
        <v>2</v>
      </c>
      <c r="N46" s="24"/>
      <c r="O46" s="24"/>
      <c r="P46" s="24"/>
      <c r="Q46" s="24"/>
      <c r="R46" s="24"/>
      <c r="S46" s="24"/>
      <c r="T46" s="24"/>
      <c r="U46" s="24"/>
      <c r="V46" s="24"/>
      <c r="W46" s="83"/>
    </row>
    <row r="47" spans="1:23" ht="15">
      <c r="A47" s="84" t="s">
        <v>206</v>
      </c>
      <c r="B47" s="37" t="s">
        <v>146</v>
      </c>
      <c r="C47" s="24"/>
      <c r="D47" s="24"/>
      <c r="E47" s="31">
        <v>68</v>
      </c>
      <c r="F47" s="31">
        <f t="shared" si="11"/>
        <v>20.400000000000002</v>
      </c>
      <c r="G47" s="31">
        <f t="shared" si="12"/>
        <v>47.599999999999994</v>
      </c>
      <c r="H47" s="31">
        <f>G47-I47-L47-M47-J47</f>
        <v>18.599999999999994</v>
      </c>
      <c r="I47" s="31">
        <v>22</v>
      </c>
      <c r="J47" s="31"/>
      <c r="K47" s="31"/>
      <c r="L47" s="31">
        <v>5</v>
      </c>
      <c r="M47" s="31">
        <v>2</v>
      </c>
      <c r="N47" s="24"/>
      <c r="O47" s="24"/>
      <c r="P47" s="24"/>
      <c r="Q47" s="24"/>
      <c r="R47" s="24"/>
      <c r="S47" s="24"/>
      <c r="T47" s="24"/>
      <c r="U47" s="24"/>
      <c r="V47" s="24"/>
      <c r="W47" s="83"/>
    </row>
    <row r="48" spans="1:23" ht="15">
      <c r="A48" s="84" t="s">
        <v>207</v>
      </c>
      <c r="B48" s="38" t="s">
        <v>198</v>
      </c>
      <c r="C48" s="24"/>
      <c r="D48" s="24"/>
      <c r="E48" s="31">
        <v>48</v>
      </c>
      <c r="F48" s="31">
        <f t="shared" si="11"/>
        <v>14.399999999999999</v>
      </c>
      <c r="G48" s="31">
        <f t="shared" si="12"/>
        <v>33.6</v>
      </c>
      <c r="H48" s="31">
        <f>G48-I48-L48-M48-J48</f>
        <v>16.6</v>
      </c>
      <c r="I48" s="31">
        <v>10</v>
      </c>
      <c r="J48" s="31"/>
      <c r="K48" s="31"/>
      <c r="L48" s="31">
        <v>5</v>
      </c>
      <c r="M48" s="31">
        <v>2</v>
      </c>
      <c r="N48" s="24" t="s">
        <v>35</v>
      </c>
      <c r="O48" s="24" t="s">
        <v>35</v>
      </c>
      <c r="P48" s="24" t="s">
        <v>35</v>
      </c>
      <c r="Q48" s="24" t="s">
        <v>35</v>
      </c>
      <c r="R48" s="24" t="s">
        <v>35</v>
      </c>
      <c r="S48" s="24" t="s">
        <v>35</v>
      </c>
      <c r="T48" s="24" t="s">
        <v>35</v>
      </c>
      <c r="U48" s="24" t="s">
        <v>35</v>
      </c>
      <c r="V48" s="24" t="s">
        <v>35</v>
      </c>
      <c r="W48" s="83" t="s">
        <v>35</v>
      </c>
    </row>
    <row r="49" spans="1:23" s="61" customFormat="1" ht="15.75" thickBot="1">
      <c r="A49" s="90" t="s">
        <v>58</v>
      </c>
      <c r="B49" s="50" t="s">
        <v>59</v>
      </c>
      <c r="C49" s="50"/>
      <c r="D49" s="50"/>
      <c r="E49" s="76">
        <f>E50+E57+E61+E65</f>
        <v>2463</v>
      </c>
      <c r="F49" s="76">
        <f aca="true" t="shared" si="13" ref="F49:M49">F50+F57+F61+F65</f>
        <v>490.5</v>
      </c>
      <c r="G49" s="76">
        <f t="shared" si="13"/>
        <v>1144.5</v>
      </c>
      <c r="H49" s="76">
        <f t="shared" si="13"/>
        <v>506.49999999999994</v>
      </c>
      <c r="I49" s="76">
        <f t="shared" si="13"/>
        <v>346</v>
      </c>
      <c r="J49" s="76">
        <f t="shared" si="13"/>
        <v>30</v>
      </c>
      <c r="K49" s="76">
        <f t="shared" si="13"/>
        <v>828</v>
      </c>
      <c r="L49" s="76">
        <f t="shared" si="13"/>
        <v>150</v>
      </c>
      <c r="M49" s="76">
        <f t="shared" si="13"/>
        <v>112</v>
      </c>
      <c r="N49" s="50" t="s">
        <v>35</v>
      </c>
      <c r="O49" s="50" t="s">
        <v>35</v>
      </c>
      <c r="P49" s="50" t="s">
        <v>35</v>
      </c>
      <c r="Q49" s="50" t="s">
        <v>35</v>
      </c>
      <c r="R49" s="50" t="s">
        <v>35</v>
      </c>
      <c r="S49" s="50" t="s">
        <v>35</v>
      </c>
      <c r="T49" s="50" t="s">
        <v>35</v>
      </c>
      <c r="U49" s="50" t="s">
        <v>35</v>
      </c>
      <c r="V49" s="50" t="s">
        <v>35</v>
      </c>
      <c r="W49" s="91" t="s">
        <v>35</v>
      </c>
    </row>
    <row r="50" spans="1:23" s="60" customFormat="1" ht="40.5" customHeight="1" thickBot="1">
      <c r="A50" s="55" t="s">
        <v>60</v>
      </c>
      <c r="B50" s="56" t="s">
        <v>208</v>
      </c>
      <c r="C50" s="57"/>
      <c r="D50" s="57"/>
      <c r="E50" s="58">
        <f>SUM(E51:E56)</f>
        <v>1259</v>
      </c>
      <c r="F50" s="58">
        <f aca="true" t="shared" si="14" ref="F50:M50">SUM(F51:F56)</f>
        <v>280.5</v>
      </c>
      <c r="G50" s="58">
        <f t="shared" si="14"/>
        <v>654.5</v>
      </c>
      <c r="H50" s="58">
        <f t="shared" si="14"/>
        <v>370.5</v>
      </c>
      <c r="I50" s="58">
        <f t="shared" si="14"/>
        <v>112</v>
      </c>
      <c r="J50" s="58">
        <f t="shared" si="14"/>
        <v>30</v>
      </c>
      <c r="K50" s="58">
        <f t="shared" si="14"/>
        <v>324</v>
      </c>
      <c r="L50" s="58">
        <f t="shared" si="14"/>
        <v>90</v>
      </c>
      <c r="M50" s="58">
        <f t="shared" si="14"/>
        <v>52</v>
      </c>
      <c r="N50" s="57" t="s">
        <v>35</v>
      </c>
      <c r="O50" s="57" t="s">
        <v>35</v>
      </c>
      <c r="P50" s="57" t="s">
        <v>35</v>
      </c>
      <c r="Q50" s="57" t="s">
        <v>35</v>
      </c>
      <c r="R50" s="57" t="s">
        <v>35</v>
      </c>
      <c r="S50" s="57" t="s">
        <v>35</v>
      </c>
      <c r="T50" s="57" t="s">
        <v>35</v>
      </c>
      <c r="U50" s="57" t="s">
        <v>35</v>
      </c>
      <c r="V50" s="57" t="s">
        <v>35</v>
      </c>
      <c r="W50" s="59" t="s">
        <v>35</v>
      </c>
    </row>
    <row r="51" spans="1:23" ht="20.25" customHeight="1">
      <c r="A51" s="92" t="s">
        <v>61</v>
      </c>
      <c r="B51" s="46" t="s">
        <v>209</v>
      </c>
      <c r="C51" s="53"/>
      <c r="D51" s="53"/>
      <c r="E51" s="54">
        <v>237</v>
      </c>
      <c r="F51" s="54">
        <f>E51/100*30</f>
        <v>71.10000000000001</v>
      </c>
      <c r="G51" s="54">
        <f>E51-F51</f>
        <v>165.89999999999998</v>
      </c>
      <c r="H51" s="54">
        <f>G51-I51-L51-M51-J51</f>
        <v>109.89999999999998</v>
      </c>
      <c r="I51" s="54">
        <v>28</v>
      </c>
      <c r="J51" s="54"/>
      <c r="K51" s="54"/>
      <c r="L51" s="54">
        <v>20</v>
      </c>
      <c r="M51" s="54">
        <v>8</v>
      </c>
      <c r="N51" s="53" t="s">
        <v>35</v>
      </c>
      <c r="O51" s="53" t="s">
        <v>35</v>
      </c>
      <c r="P51" s="53" t="s">
        <v>35</v>
      </c>
      <c r="Q51" s="53" t="s">
        <v>35</v>
      </c>
      <c r="R51" s="53" t="s">
        <v>35</v>
      </c>
      <c r="S51" s="53" t="s">
        <v>35</v>
      </c>
      <c r="T51" s="53" t="s">
        <v>35</v>
      </c>
      <c r="U51" s="53" t="s">
        <v>35</v>
      </c>
      <c r="V51" s="53" t="s">
        <v>35</v>
      </c>
      <c r="W51" s="89" t="s">
        <v>35</v>
      </c>
    </row>
    <row r="52" spans="1:23" ht="38.25">
      <c r="A52" s="92" t="s">
        <v>62</v>
      </c>
      <c r="B52" s="21" t="s">
        <v>210</v>
      </c>
      <c r="C52" s="24"/>
      <c r="D52" s="24"/>
      <c r="E52" s="54">
        <v>292</v>
      </c>
      <c r="F52" s="54">
        <f>E52/100*30</f>
        <v>87.6</v>
      </c>
      <c r="G52" s="54">
        <f>E52-F52</f>
        <v>204.4</v>
      </c>
      <c r="H52" s="54">
        <f>G52-I52-L52-M52-J52</f>
        <v>94.4</v>
      </c>
      <c r="I52" s="54">
        <v>34</v>
      </c>
      <c r="J52" s="31">
        <v>30</v>
      </c>
      <c r="K52" s="31"/>
      <c r="L52" s="31">
        <v>30</v>
      </c>
      <c r="M52" s="31">
        <v>16</v>
      </c>
      <c r="N52" s="24" t="s">
        <v>35</v>
      </c>
      <c r="O52" s="24" t="s">
        <v>35</v>
      </c>
      <c r="P52" s="24" t="s">
        <v>35</v>
      </c>
      <c r="Q52" s="24" t="s">
        <v>35</v>
      </c>
      <c r="R52" s="24" t="s">
        <v>35</v>
      </c>
      <c r="S52" s="24" t="s">
        <v>35</v>
      </c>
      <c r="T52" s="24" t="s">
        <v>35</v>
      </c>
      <c r="U52" s="24" t="s">
        <v>35</v>
      </c>
      <c r="V52" s="24" t="s">
        <v>35</v>
      </c>
      <c r="W52" s="83" t="s">
        <v>35</v>
      </c>
    </row>
    <row r="53" spans="1:23" ht="25.5">
      <c r="A53" s="92" t="s">
        <v>211</v>
      </c>
      <c r="B53" s="21" t="s">
        <v>212</v>
      </c>
      <c r="C53" s="23"/>
      <c r="D53" s="23"/>
      <c r="E53" s="54">
        <v>212</v>
      </c>
      <c r="F53" s="54">
        <f>E53/100*30</f>
        <v>63.6</v>
      </c>
      <c r="G53" s="54">
        <f>E53-F53</f>
        <v>148.4</v>
      </c>
      <c r="H53" s="54">
        <f>G53-I53-L53-M53-J53</f>
        <v>94.4</v>
      </c>
      <c r="I53" s="54">
        <v>26</v>
      </c>
      <c r="J53" s="31"/>
      <c r="K53" s="31"/>
      <c r="L53" s="31">
        <v>20</v>
      </c>
      <c r="M53" s="31">
        <v>8</v>
      </c>
      <c r="N53" s="24" t="s">
        <v>35</v>
      </c>
      <c r="O53" s="24" t="s">
        <v>35</v>
      </c>
      <c r="P53" s="24" t="s">
        <v>35</v>
      </c>
      <c r="Q53" s="24" t="s">
        <v>35</v>
      </c>
      <c r="R53" s="24" t="s">
        <v>35</v>
      </c>
      <c r="S53" s="24" t="s">
        <v>35</v>
      </c>
      <c r="T53" s="24" t="s">
        <v>35</v>
      </c>
      <c r="U53" s="24" t="s">
        <v>35</v>
      </c>
      <c r="V53" s="24" t="s">
        <v>35</v>
      </c>
      <c r="W53" s="83" t="s">
        <v>35</v>
      </c>
    </row>
    <row r="54" spans="1:23" ht="38.25">
      <c r="A54" s="93" t="s">
        <v>213</v>
      </c>
      <c r="B54" s="21" t="s">
        <v>214</v>
      </c>
      <c r="C54" s="23"/>
      <c r="D54" s="23"/>
      <c r="E54" s="54">
        <v>194</v>
      </c>
      <c r="F54" s="54">
        <f>E54/100*30</f>
        <v>58.199999999999996</v>
      </c>
      <c r="G54" s="54">
        <f>E54-F54</f>
        <v>135.8</v>
      </c>
      <c r="H54" s="54">
        <f>G54-I54-L54-M54-J54</f>
        <v>71.80000000000001</v>
      </c>
      <c r="I54" s="54">
        <v>24</v>
      </c>
      <c r="J54" s="31"/>
      <c r="K54" s="31"/>
      <c r="L54" s="31">
        <v>20</v>
      </c>
      <c r="M54" s="31">
        <v>20</v>
      </c>
      <c r="N54" s="24" t="s">
        <v>35</v>
      </c>
      <c r="O54" s="24" t="s">
        <v>35</v>
      </c>
      <c r="P54" s="24" t="s">
        <v>35</v>
      </c>
      <c r="Q54" s="24" t="s">
        <v>35</v>
      </c>
      <c r="R54" s="24" t="s">
        <v>35</v>
      </c>
      <c r="S54" s="24" t="s">
        <v>35</v>
      </c>
      <c r="T54" s="24" t="s">
        <v>35</v>
      </c>
      <c r="U54" s="24" t="s">
        <v>35</v>
      </c>
      <c r="V54" s="24" t="s">
        <v>35</v>
      </c>
      <c r="W54" s="83" t="s">
        <v>35</v>
      </c>
    </row>
    <row r="55" spans="1:23" ht="16.5" customHeight="1">
      <c r="A55" s="94" t="s">
        <v>215</v>
      </c>
      <c r="B55" s="21" t="s">
        <v>216</v>
      </c>
      <c r="C55" s="24"/>
      <c r="D55" s="24"/>
      <c r="E55" s="54">
        <f>K55</f>
        <v>0</v>
      </c>
      <c r="F55" s="54"/>
      <c r="G55" s="54"/>
      <c r="H55" s="54"/>
      <c r="I55" s="54"/>
      <c r="J55" s="31"/>
      <c r="K55" s="31">
        <v>0</v>
      </c>
      <c r="L55" s="31"/>
      <c r="M55" s="31"/>
      <c r="N55" s="24" t="s">
        <v>35</v>
      </c>
      <c r="O55" s="24" t="s">
        <v>35</v>
      </c>
      <c r="P55" s="24" t="s">
        <v>35</v>
      </c>
      <c r="Q55" s="24" t="s">
        <v>35</v>
      </c>
      <c r="R55" s="24" t="s">
        <v>35</v>
      </c>
      <c r="S55" s="24" t="s">
        <v>35</v>
      </c>
      <c r="T55" s="24" t="s">
        <v>35</v>
      </c>
      <c r="U55" s="24" t="s">
        <v>35</v>
      </c>
      <c r="V55" s="24" t="s">
        <v>35</v>
      </c>
      <c r="W55" s="83" t="s">
        <v>35</v>
      </c>
    </row>
    <row r="56" spans="1:23" ht="27.75" customHeight="1" thickBot="1">
      <c r="A56" s="95" t="s">
        <v>217</v>
      </c>
      <c r="B56" s="36" t="s">
        <v>218</v>
      </c>
      <c r="C56" s="51"/>
      <c r="D56" s="51"/>
      <c r="E56" s="54">
        <f>K56</f>
        <v>324</v>
      </c>
      <c r="F56" s="54"/>
      <c r="G56" s="54"/>
      <c r="H56" s="54"/>
      <c r="I56" s="54"/>
      <c r="J56" s="52"/>
      <c r="K56" s="52">
        <v>324</v>
      </c>
      <c r="L56" s="52"/>
      <c r="M56" s="52"/>
      <c r="N56" s="51" t="s">
        <v>35</v>
      </c>
      <c r="O56" s="51" t="s">
        <v>35</v>
      </c>
      <c r="P56" s="51" t="s">
        <v>35</v>
      </c>
      <c r="Q56" s="51" t="s">
        <v>35</v>
      </c>
      <c r="R56" s="51" t="s">
        <v>35</v>
      </c>
      <c r="S56" s="51" t="s">
        <v>35</v>
      </c>
      <c r="T56" s="51" t="s">
        <v>35</v>
      </c>
      <c r="U56" s="51" t="s">
        <v>35</v>
      </c>
      <c r="V56" s="51" t="s">
        <v>35</v>
      </c>
      <c r="W56" s="87" t="s">
        <v>35</v>
      </c>
    </row>
    <row r="57" spans="1:23" ht="27.75" customHeight="1" thickBot="1">
      <c r="A57" s="43" t="s">
        <v>220</v>
      </c>
      <c r="B57" s="45" t="s">
        <v>221</v>
      </c>
      <c r="C57" s="57"/>
      <c r="D57" s="57"/>
      <c r="E57" s="58">
        <f>SUM(E58:E60)</f>
        <v>263</v>
      </c>
      <c r="F57" s="58">
        <f aca="true" t="shared" si="15" ref="F57:M57">SUM(F58:F60)</f>
        <v>57.3</v>
      </c>
      <c r="G57" s="58">
        <f t="shared" si="15"/>
        <v>133.7</v>
      </c>
      <c r="H57" s="58">
        <f t="shared" si="15"/>
        <v>13.699999999999989</v>
      </c>
      <c r="I57" s="58">
        <f t="shared" si="15"/>
        <v>80</v>
      </c>
      <c r="J57" s="58">
        <f t="shared" si="15"/>
        <v>0</v>
      </c>
      <c r="K57" s="58">
        <f t="shared" si="15"/>
        <v>72</v>
      </c>
      <c r="L57" s="58">
        <f t="shared" si="15"/>
        <v>20</v>
      </c>
      <c r="M57" s="58">
        <f t="shared" si="15"/>
        <v>20</v>
      </c>
      <c r="N57" s="57"/>
      <c r="O57" s="57"/>
      <c r="P57" s="57"/>
      <c r="Q57" s="57"/>
      <c r="R57" s="57"/>
      <c r="S57" s="57"/>
      <c r="T57" s="57"/>
      <c r="U57" s="57"/>
      <c r="V57" s="57"/>
      <c r="W57" s="59"/>
    </row>
    <row r="58" spans="1:23" ht="27.75" customHeight="1">
      <c r="A58" s="96" t="s">
        <v>222</v>
      </c>
      <c r="B58" s="46" t="s">
        <v>223</v>
      </c>
      <c r="C58" s="53"/>
      <c r="D58" s="53"/>
      <c r="E58" s="54">
        <v>191</v>
      </c>
      <c r="F58" s="54">
        <f>E58/100*30</f>
        <v>57.3</v>
      </c>
      <c r="G58" s="54">
        <f>E58-F58</f>
        <v>133.7</v>
      </c>
      <c r="H58" s="54">
        <f>G58-I58-L58-M58-J58</f>
        <v>13.699999999999989</v>
      </c>
      <c r="I58" s="54">
        <v>80</v>
      </c>
      <c r="J58" s="54"/>
      <c r="K58" s="54"/>
      <c r="L58" s="54">
        <v>20</v>
      </c>
      <c r="M58" s="54">
        <v>20</v>
      </c>
      <c r="N58" s="53"/>
      <c r="O58" s="53"/>
      <c r="P58" s="53"/>
      <c r="Q58" s="53"/>
      <c r="R58" s="53"/>
      <c r="S58" s="53"/>
      <c r="T58" s="53"/>
      <c r="U58" s="53"/>
      <c r="V58" s="53"/>
      <c r="W58" s="89"/>
    </row>
    <row r="59" spans="1:23" ht="27.75" customHeight="1">
      <c r="A59" s="94" t="s">
        <v>224</v>
      </c>
      <c r="B59" s="21" t="s">
        <v>216</v>
      </c>
      <c r="C59" s="24"/>
      <c r="D59" s="24"/>
      <c r="E59" s="31">
        <v>0</v>
      </c>
      <c r="F59" s="31"/>
      <c r="G59" s="31"/>
      <c r="H59" s="31"/>
      <c r="I59" s="31"/>
      <c r="J59" s="31"/>
      <c r="K59" s="31">
        <v>0</v>
      </c>
      <c r="L59" s="31"/>
      <c r="M59" s="31"/>
      <c r="N59" s="24"/>
      <c r="O59" s="24"/>
      <c r="P59" s="24"/>
      <c r="Q59" s="24"/>
      <c r="R59" s="24"/>
      <c r="S59" s="24"/>
      <c r="T59" s="24"/>
      <c r="U59" s="24"/>
      <c r="V59" s="24"/>
      <c r="W59" s="83"/>
    </row>
    <row r="60" spans="1:23" ht="27.75" customHeight="1" thickBot="1">
      <c r="A60" s="95" t="s">
        <v>225</v>
      </c>
      <c r="B60" s="36" t="s">
        <v>218</v>
      </c>
      <c r="C60" s="51"/>
      <c r="D60" s="51"/>
      <c r="E60" s="52">
        <v>72</v>
      </c>
      <c r="F60" s="52"/>
      <c r="G60" s="52"/>
      <c r="H60" s="52"/>
      <c r="I60" s="52"/>
      <c r="J60" s="52"/>
      <c r="K60" s="52">
        <v>72</v>
      </c>
      <c r="L60" s="52"/>
      <c r="M60" s="52"/>
      <c r="N60" s="51"/>
      <c r="O60" s="51"/>
      <c r="P60" s="51"/>
      <c r="Q60" s="51"/>
      <c r="R60" s="51"/>
      <c r="S60" s="51"/>
      <c r="T60" s="51"/>
      <c r="U60" s="51"/>
      <c r="V60" s="51"/>
      <c r="W60" s="87"/>
    </row>
    <row r="61" spans="1:23" ht="27.75" customHeight="1" thickBot="1">
      <c r="A61" s="43" t="s">
        <v>226</v>
      </c>
      <c r="B61" s="44" t="s">
        <v>227</v>
      </c>
      <c r="C61" s="57"/>
      <c r="D61" s="57"/>
      <c r="E61" s="58">
        <f>SUM(E62:E64)</f>
        <v>235</v>
      </c>
      <c r="F61" s="58">
        <f aca="true" t="shared" si="16" ref="F61:M61">SUM(F62:F64)</f>
        <v>48.9</v>
      </c>
      <c r="G61" s="58">
        <f t="shared" si="16"/>
        <v>114.1</v>
      </c>
      <c r="H61" s="58">
        <f t="shared" si="16"/>
        <v>30.099999999999994</v>
      </c>
      <c r="I61" s="58">
        <f t="shared" si="16"/>
        <v>44</v>
      </c>
      <c r="J61" s="58">
        <f t="shared" si="16"/>
        <v>0</v>
      </c>
      <c r="K61" s="58">
        <f t="shared" si="16"/>
        <v>72</v>
      </c>
      <c r="L61" s="58">
        <f t="shared" si="16"/>
        <v>20</v>
      </c>
      <c r="M61" s="58">
        <f t="shared" si="16"/>
        <v>20</v>
      </c>
      <c r="N61" s="57"/>
      <c r="O61" s="57"/>
      <c r="P61" s="57"/>
      <c r="Q61" s="57"/>
      <c r="R61" s="57"/>
      <c r="S61" s="57"/>
      <c r="T61" s="57"/>
      <c r="U61" s="57"/>
      <c r="V61" s="57"/>
      <c r="W61" s="59"/>
    </row>
    <row r="62" spans="1:23" ht="27.75" customHeight="1">
      <c r="A62" s="97" t="s">
        <v>228</v>
      </c>
      <c r="B62" s="47" t="s">
        <v>229</v>
      </c>
      <c r="C62" s="53"/>
      <c r="D62" s="53"/>
      <c r="E62" s="54">
        <v>163</v>
      </c>
      <c r="F62" s="54">
        <f>E62/100*30</f>
        <v>48.9</v>
      </c>
      <c r="G62" s="54">
        <f>E62-F62</f>
        <v>114.1</v>
      </c>
      <c r="H62" s="54">
        <f>G62-I62-L62-M62-J62</f>
        <v>30.099999999999994</v>
      </c>
      <c r="I62" s="54">
        <v>44</v>
      </c>
      <c r="J62" s="54"/>
      <c r="K62" s="54"/>
      <c r="L62" s="54">
        <v>20</v>
      </c>
      <c r="M62" s="54">
        <v>20</v>
      </c>
      <c r="N62" s="53"/>
      <c r="O62" s="53"/>
      <c r="P62" s="53"/>
      <c r="Q62" s="53"/>
      <c r="R62" s="53"/>
      <c r="S62" s="53"/>
      <c r="T62" s="53"/>
      <c r="U62" s="53"/>
      <c r="V62" s="53"/>
      <c r="W62" s="89"/>
    </row>
    <row r="63" spans="1:23" ht="27.75" customHeight="1">
      <c r="A63" s="97" t="s">
        <v>230</v>
      </c>
      <c r="B63" s="21" t="s">
        <v>216</v>
      </c>
      <c r="C63" s="24"/>
      <c r="D63" s="24"/>
      <c r="E63" s="31">
        <v>0</v>
      </c>
      <c r="F63" s="31"/>
      <c r="G63" s="31"/>
      <c r="H63" s="31"/>
      <c r="I63" s="31"/>
      <c r="J63" s="31"/>
      <c r="K63" s="31">
        <v>0</v>
      </c>
      <c r="L63" s="31"/>
      <c r="M63" s="31"/>
      <c r="N63" s="24"/>
      <c r="O63" s="24"/>
      <c r="P63" s="24"/>
      <c r="Q63" s="24"/>
      <c r="R63" s="24"/>
      <c r="S63" s="24"/>
      <c r="T63" s="24"/>
      <c r="U63" s="24"/>
      <c r="V63" s="24"/>
      <c r="W63" s="83"/>
    </row>
    <row r="64" spans="1:23" ht="27.75" customHeight="1" thickBot="1">
      <c r="A64" s="98" t="s">
        <v>231</v>
      </c>
      <c r="B64" s="36" t="s">
        <v>218</v>
      </c>
      <c r="C64" s="51"/>
      <c r="D64" s="51"/>
      <c r="E64" s="52">
        <v>72</v>
      </c>
      <c r="F64" s="52"/>
      <c r="G64" s="52"/>
      <c r="H64" s="52"/>
      <c r="I64" s="52"/>
      <c r="J64" s="52"/>
      <c r="K64" s="52">
        <v>72</v>
      </c>
      <c r="L64" s="52"/>
      <c r="M64" s="52"/>
      <c r="N64" s="51"/>
      <c r="O64" s="51"/>
      <c r="P64" s="51"/>
      <c r="Q64" s="51"/>
      <c r="R64" s="51"/>
      <c r="S64" s="51"/>
      <c r="T64" s="51"/>
      <c r="U64" s="51"/>
      <c r="V64" s="51"/>
      <c r="W64" s="87"/>
    </row>
    <row r="65" spans="1:23" ht="27.75" customHeight="1" thickBot="1">
      <c r="A65" s="43" t="s">
        <v>232</v>
      </c>
      <c r="B65" s="48" t="s">
        <v>233</v>
      </c>
      <c r="C65" s="57"/>
      <c r="D65" s="57"/>
      <c r="E65" s="58">
        <f aca="true" t="shared" si="17" ref="E65:M65">SUM(E66:E68)</f>
        <v>706</v>
      </c>
      <c r="F65" s="58">
        <f t="shared" si="17"/>
        <v>103.8</v>
      </c>
      <c r="G65" s="58">
        <f t="shared" si="17"/>
        <v>242.2</v>
      </c>
      <c r="H65" s="58">
        <f t="shared" si="17"/>
        <v>92.19999999999999</v>
      </c>
      <c r="I65" s="58">
        <f t="shared" si="17"/>
        <v>110</v>
      </c>
      <c r="J65" s="58">
        <f t="shared" si="17"/>
        <v>0</v>
      </c>
      <c r="K65" s="58">
        <f t="shared" si="17"/>
        <v>360</v>
      </c>
      <c r="L65" s="58">
        <f t="shared" si="17"/>
        <v>20</v>
      </c>
      <c r="M65" s="58">
        <f t="shared" si="17"/>
        <v>20</v>
      </c>
      <c r="N65" s="57"/>
      <c r="O65" s="57"/>
      <c r="P65" s="57"/>
      <c r="Q65" s="57"/>
      <c r="R65" s="57"/>
      <c r="S65" s="57"/>
      <c r="T65" s="57"/>
      <c r="U65" s="57"/>
      <c r="V65" s="57"/>
      <c r="W65" s="59"/>
    </row>
    <row r="66" spans="1:23" ht="43.5" customHeight="1">
      <c r="A66" s="49" t="s">
        <v>234</v>
      </c>
      <c r="B66" s="47" t="s">
        <v>235</v>
      </c>
      <c r="C66" s="53"/>
      <c r="D66" s="53"/>
      <c r="E66" s="54">
        <v>346</v>
      </c>
      <c r="F66" s="54">
        <f>E66/100*30</f>
        <v>103.8</v>
      </c>
      <c r="G66" s="54">
        <f>E66-F66</f>
        <v>242.2</v>
      </c>
      <c r="H66" s="54">
        <f>G66-I66-L66-M66-J66</f>
        <v>92.19999999999999</v>
      </c>
      <c r="I66" s="54">
        <v>110</v>
      </c>
      <c r="J66" s="54"/>
      <c r="K66" s="54"/>
      <c r="L66" s="54">
        <v>20</v>
      </c>
      <c r="M66" s="54">
        <v>20</v>
      </c>
      <c r="N66" s="53"/>
      <c r="O66" s="53"/>
      <c r="P66" s="53"/>
      <c r="Q66" s="53"/>
      <c r="R66" s="53"/>
      <c r="S66" s="53"/>
      <c r="T66" s="53"/>
      <c r="U66" s="53"/>
      <c r="V66" s="53"/>
      <c r="W66" s="89"/>
    </row>
    <row r="67" spans="1:23" ht="27.75" customHeight="1">
      <c r="A67" s="97" t="s">
        <v>236</v>
      </c>
      <c r="B67" s="21" t="s">
        <v>216</v>
      </c>
      <c r="C67" s="24"/>
      <c r="D67" s="24"/>
      <c r="E67" s="31">
        <v>216</v>
      </c>
      <c r="F67" s="31"/>
      <c r="G67" s="31"/>
      <c r="H67" s="31"/>
      <c r="I67" s="31"/>
      <c r="J67" s="31"/>
      <c r="K67" s="31">
        <v>216</v>
      </c>
      <c r="L67" s="31"/>
      <c r="M67" s="31"/>
      <c r="N67" s="24"/>
      <c r="O67" s="24"/>
      <c r="P67" s="24"/>
      <c r="Q67" s="24"/>
      <c r="R67" s="24"/>
      <c r="S67" s="24"/>
      <c r="T67" s="24"/>
      <c r="U67" s="24"/>
      <c r="V67" s="24"/>
      <c r="W67" s="83"/>
    </row>
    <row r="68" spans="1:23" ht="26.25" thickBot="1">
      <c r="A68" s="107" t="s">
        <v>237</v>
      </c>
      <c r="B68" s="108" t="s">
        <v>218</v>
      </c>
      <c r="C68" s="100"/>
      <c r="D68" s="100"/>
      <c r="E68" s="99">
        <v>144</v>
      </c>
      <c r="F68" s="99"/>
      <c r="G68" s="99"/>
      <c r="H68" s="99"/>
      <c r="I68" s="99"/>
      <c r="J68" s="99"/>
      <c r="K68" s="99">
        <v>144</v>
      </c>
      <c r="L68" s="99"/>
      <c r="M68" s="99"/>
      <c r="N68" s="100" t="s">
        <v>35</v>
      </c>
      <c r="O68" s="100" t="s">
        <v>35</v>
      </c>
      <c r="P68" s="100" t="s">
        <v>35</v>
      </c>
      <c r="Q68" s="100" t="s">
        <v>35</v>
      </c>
      <c r="R68" s="100" t="s">
        <v>35</v>
      </c>
      <c r="S68" s="100" t="s">
        <v>35</v>
      </c>
      <c r="T68" s="100" t="s">
        <v>35</v>
      </c>
      <c r="U68" s="100" t="s">
        <v>35</v>
      </c>
      <c r="V68" s="100" t="s">
        <v>35</v>
      </c>
      <c r="W68" s="101" t="s">
        <v>35</v>
      </c>
    </row>
    <row r="69" spans="1:23" ht="15.75" thickBot="1">
      <c r="A69" s="102" t="s">
        <v>70</v>
      </c>
      <c r="B69" s="103" t="s">
        <v>71</v>
      </c>
      <c r="C69" s="103"/>
      <c r="D69" s="103"/>
      <c r="E69" s="104">
        <v>144</v>
      </c>
      <c r="F69" s="104"/>
      <c r="G69" s="104"/>
      <c r="H69" s="104"/>
      <c r="I69" s="104"/>
      <c r="J69" s="104"/>
      <c r="K69" s="104"/>
      <c r="L69" s="104"/>
      <c r="M69" s="104"/>
      <c r="N69" s="105"/>
      <c r="O69" s="105"/>
      <c r="P69" s="105"/>
      <c r="Q69" s="105"/>
      <c r="R69" s="105"/>
      <c r="S69" s="105"/>
      <c r="T69" s="105"/>
      <c r="U69" s="105"/>
      <c r="V69" s="105"/>
      <c r="W69" s="106" t="s">
        <v>72</v>
      </c>
    </row>
    <row r="70" spans="1:23" ht="15">
      <c r="A70" s="23" t="s">
        <v>74</v>
      </c>
      <c r="B70" s="23" t="s">
        <v>75</v>
      </c>
      <c r="C70" s="23"/>
      <c r="D70" s="23"/>
      <c r="E70" s="31">
        <v>216</v>
      </c>
      <c r="F70" s="31"/>
      <c r="G70" s="31"/>
      <c r="H70" s="31"/>
      <c r="I70" s="31"/>
      <c r="J70" s="31"/>
      <c r="K70" s="31"/>
      <c r="L70" s="31"/>
      <c r="M70" s="31"/>
      <c r="N70" s="24"/>
      <c r="O70" s="24"/>
      <c r="P70" s="24"/>
      <c r="Q70" s="24"/>
      <c r="R70" s="24"/>
      <c r="S70" s="24"/>
      <c r="T70" s="24"/>
      <c r="U70" s="24"/>
      <c r="V70" s="24"/>
      <c r="W70" s="24" t="s">
        <v>72</v>
      </c>
    </row>
    <row r="71" spans="1:23" ht="15">
      <c r="A71" s="23"/>
      <c r="B71" s="27" t="s">
        <v>76</v>
      </c>
      <c r="C71" s="23"/>
      <c r="D71" s="23"/>
      <c r="E71" s="31"/>
      <c r="F71" s="31"/>
      <c r="G71" s="31"/>
      <c r="H71" s="31"/>
      <c r="I71" s="31"/>
      <c r="J71" s="31"/>
      <c r="K71" s="31"/>
      <c r="L71" s="31"/>
      <c r="M71" s="31"/>
      <c r="N71" s="24"/>
      <c r="O71" s="24"/>
      <c r="P71" s="24"/>
      <c r="Q71" s="24"/>
      <c r="R71" s="24"/>
      <c r="S71" s="24"/>
      <c r="T71" s="24"/>
      <c r="U71" s="24"/>
      <c r="V71" s="24"/>
      <c r="W71" s="24"/>
    </row>
    <row r="72" spans="1:23" ht="15">
      <c r="A72" s="23"/>
      <c r="B72" s="27" t="s">
        <v>77</v>
      </c>
      <c r="C72" s="23"/>
      <c r="D72" s="23"/>
      <c r="E72" s="31"/>
      <c r="F72" s="31"/>
      <c r="G72" s="31"/>
      <c r="H72" s="31"/>
      <c r="I72" s="31"/>
      <c r="J72" s="31"/>
      <c r="K72" s="31"/>
      <c r="L72" s="31"/>
      <c r="M72" s="31"/>
      <c r="N72" s="24"/>
      <c r="O72" s="24"/>
      <c r="P72" s="24"/>
      <c r="Q72" s="24"/>
      <c r="R72" s="24"/>
      <c r="S72" s="24"/>
      <c r="T72" s="24"/>
      <c r="U72" s="24"/>
      <c r="V72" s="24"/>
      <c r="W72" s="24"/>
    </row>
    <row r="73" spans="1:23" ht="15">
      <c r="A73" s="23"/>
      <c r="B73" s="28" t="s">
        <v>78</v>
      </c>
      <c r="C73" s="23"/>
      <c r="D73" s="23"/>
      <c r="E73" s="31"/>
      <c r="F73" s="31"/>
      <c r="G73" s="31"/>
      <c r="H73" s="31"/>
      <c r="I73" s="31"/>
      <c r="J73" s="31"/>
      <c r="K73" s="31"/>
      <c r="L73" s="31"/>
      <c r="M73" s="31"/>
      <c r="N73" s="24"/>
      <c r="O73" s="24"/>
      <c r="P73" s="24"/>
      <c r="Q73" s="24"/>
      <c r="R73" s="24"/>
      <c r="S73" s="24"/>
      <c r="T73" s="24"/>
      <c r="U73" s="24"/>
      <c r="V73" s="24"/>
      <c r="W73" s="24"/>
    </row>
    <row r="74" spans="1:23" ht="35.25" customHeight="1">
      <c r="A74" s="547" t="s">
        <v>79</v>
      </c>
      <c r="B74" s="548"/>
      <c r="C74" s="548"/>
      <c r="D74" s="548"/>
      <c r="E74" s="548"/>
      <c r="F74" s="549"/>
      <c r="G74" s="406" t="s">
        <v>73</v>
      </c>
      <c r="H74" s="536" t="s">
        <v>88</v>
      </c>
      <c r="I74" s="537"/>
      <c r="J74" s="529"/>
      <c r="K74" s="529"/>
      <c r="L74" s="529"/>
      <c r="M74" s="529"/>
      <c r="N74" s="525" t="s">
        <v>35</v>
      </c>
      <c r="O74" s="525" t="s">
        <v>35</v>
      </c>
      <c r="P74" s="525" t="s">
        <v>35</v>
      </c>
      <c r="Q74" s="525" t="s">
        <v>35</v>
      </c>
      <c r="R74" s="525" t="s">
        <v>35</v>
      </c>
      <c r="S74" s="525" t="s">
        <v>35</v>
      </c>
      <c r="T74" s="525" t="s">
        <v>35</v>
      </c>
      <c r="U74" s="525" t="s">
        <v>35</v>
      </c>
      <c r="V74" s="525" t="s">
        <v>35</v>
      </c>
      <c r="W74" s="525" t="s">
        <v>35</v>
      </c>
    </row>
    <row r="75" spans="1:23" ht="15">
      <c r="A75" s="550" t="s">
        <v>80</v>
      </c>
      <c r="B75" s="551"/>
      <c r="C75" s="551"/>
      <c r="D75" s="551"/>
      <c r="E75" s="551"/>
      <c r="F75" s="552"/>
      <c r="G75" s="406"/>
      <c r="H75" s="536"/>
      <c r="I75" s="537"/>
      <c r="J75" s="529"/>
      <c r="K75" s="529"/>
      <c r="L75" s="529"/>
      <c r="M75" s="529"/>
      <c r="N75" s="525"/>
      <c r="O75" s="525"/>
      <c r="P75" s="525"/>
      <c r="Q75" s="525"/>
      <c r="R75" s="525"/>
      <c r="S75" s="525"/>
      <c r="T75" s="525"/>
      <c r="U75" s="525"/>
      <c r="V75" s="525"/>
      <c r="W75" s="525"/>
    </row>
    <row r="76" spans="1:23" ht="15">
      <c r="A76" s="550" t="s">
        <v>81</v>
      </c>
      <c r="B76" s="551"/>
      <c r="C76" s="551"/>
      <c r="D76" s="551"/>
      <c r="E76" s="551"/>
      <c r="F76" s="552"/>
      <c r="G76" s="406"/>
      <c r="H76" s="536"/>
      <c r="I76" s="537"/>
      <c r="J76" s="529"/>
      <c r="K76" s="529"/>
      <c r="L76" s="529"/>
      <c r="M76" s="529"/>
      <c r="N76" s="525"/>
      <c r="O76" s="525"/>
      <c r="P76" s="525"/>
      <c r="Q76" s="525"/>
      <c r="R76" s="525"/>
      <c r="S76" s="525"/>
      <c r="T76" s="525"/>
      <c r="U76" s="525"/>
      <c r="V76" s="525"/>
      <c r="W76" s="525"/>
    </row>
    <row r="77" spans="1:23" ht="15">
      <c r="A77" s="542" t="s">
        <v>82</v>
      </c>
      <c r="B77" s="543"/>
      <c r="C77" s="543"/>
      <c r="D77" s="543"/>
      <c r="E77" s="543"/>
      <c r="F77" s="544"/>
      <c r="G77" s="406"/>
      <c r="H77" s="536"/>
      <c r="I77" s="537"/>
      <c r="J77" s="529"/>
      <c r="K77" s="529"/>
      <c r="L77" s="529"/>
      <c r="M77" s="529"/>
      <c r="N77" s="525"/>
      <c r="O77" s="525"/>
      <c r="P77" s="525"/>
      <c r="Q77" s="525"/>
      <c r="R77" s="525"/>
      <c r="S77" s="525"/>
      <c r="T77" s="525"/>
      <c r="U77" s="525"/>
      <c r="V77" s="525"/>
      <c r="W77" s="525"/>
    </row>
    <row r="78" spans="1:23" ht="25.5" customHeight="1" thickBot="1">
      <c r="A78" s="542" t="s">
        <v>83</v>
      </c>
      <c r="B78" s="543"/>
      <c r="C78" s="543"/>
      <c r="D78" s="543"/>
      <c r="E78" s="543"/>
      <c r="F78" s="544"/>
      <c r="G78" s="406"/>
      <c r="H78" s="538"/>
      <c r="I78" s="539"/>
      <c r="J78" s="530"/>
      <c r="K78" s="530"/>
      <c r="L78" s="530"/>
      <c r="M78" s="530"/>
      <c r="N78" s="526"/>
      <c r="O78" s="526"/>
      <c r="P78" s="526"/>
      <c r="Q78" s="526"/>
      <c r="R78" s="526"/>
      <c r="S78" s="526"/>
      <c r="T78" s="526"/>
      <c r="U78" s="526"/>
      <c r="V78" s="526"/>
      <c r="W78" s="526"/>
    </row>
    <row r="79" spans="1:23" ht="25.5" customHeight="1" thickBot="1">
      <c r="A79" s="542" t="s">
        <v>84</v>
      </c>
      <c r="B79" s="543"/>
      <c r="C79" s="543"/>
      <c r="D79" s="543"/>
      <c r="E79" s="543"/>
      <c r="F79" s="544"/>
      <c r="G79" s="406"/>
      <c r="H79" s="527" t="s">
        <v>89</v>
      </c>
      <c r="I79" s="528"/>
      <c r="J79" s="77"/>
      <c r="K79" s="77"/>
      <c r="L79" s="77"/>
      <c r="M79" s="77"/>
      <c r="N79" s="1" t="s">
        <v>35</v>
      </c>
      <c r="O79" s="1" t="s">
        <v>35</v>
      </c>
      <c r="P79" s="1" t="s">
        <v>35</v>
      </c>
      <c r="Q79" s="1" t="s">
        <v>35</v>
      </c>
      <c r="R79" s="1" t="s">
        <v>35</v>
      </c>
      <c r="S79" s="1" t="s">
        <v>35</v>
      </c>
      <c r="T79" s="1" t="s">
        <v>35</v>
      </c>
      <c r="U79" s="1" t="s">
        <v>35</v>
      </c>
      <c r="V79" s="1" t="s">
        <v>35</v>
      </c>
      <c r="W79" s="1" t="s">
        <v>35</v>
      </c>
    </row>
    <row r="80" spans="1:23" ht="25.5" customHeight="1" thickBot="1">
      <c r="A80" s="542" t="s">
        <v>85</v>
      </c>
      <c r="B80" s="543"/>
      <c r="C80" s="543"/>
      <c r="D80" s="543"/>
      <c r="E80" s="543"/>
      <c r="F80" s="544"/>
      <c r="G80" s="406"/>
      <c r="H80" s="527" t="s">
        <v>90</v>
      </c>
      <c r="I80" s="528"/>
      <c r="J80" s="77"/>
      <c r="K80" s="77"/>
      <c r="L80" s="77"/>
      <c r="M80" s="77"/>
      <c r="N80" s="1" t="s">
        <v>35</v>
      </c>
      <c r="O80" s="1" t="s">
        <v>35</v>
      </c>
      <c r="P80" s="1" t="s">
        <v>35</v>
      </c>
      <c r="Q80" s="1" t="s">
        <v>35</v>
      </c>
      <c r="R80" s="1" t="s">
        <v>35</v>
      </c>
      <c r="S80" s="1" t="s">
        <v>35</v>
      </c>
      <c r="T80" s="1" t="s">
        <v>35</v>
      </c>
      <c r="U80" s="1" t="s">
        <v>35</v>
      </c>
      <c r="V80" s="1" t="s">
        <v>35</v>
      </c>
      <c r="W80" s="1" t="s">
        <v>91</v>
      </c>
    </row>
    <row r="81" spans="1:23" ht="25.5" customHeight="1" thickBot="1">
      <c r="A81" s="542"/>
      <c r="B81" s="543"/>
      <c r="C81" s="543"/>
      <c r="D81" s="543"/>
      <c r="E81" s="543"/>
      <c r="F81" s="544"/>
      <c r="G81" s="406"/>
      <c r="H81" s="527" t="s">
        <v>92</v>
      </c>
      <c r="I81" s="528"/>
      <c r="J81" s="77"/>
      <c r="K81" s="77"/>
      <c r="L81" s="77"/>
      <c r="M81" s="77"/>
      <c r="N81" s="1"/>
      <c r="O81" s="1"/>
      <c r="P81" s="1"/>
      <c r="Q81" s="1"/>
      <c r="R81" s="1"/>
      <c r="S81" s="1"/>
      <c r="T81" s="1"/>
      <c r="U81" s="1"/>
      <c r="V81" s="1"/>
      <c r="W81" s="1" t="s">
        <v>35</v>
      </c>
    </row>
    <row r="82" spans="1:23" ht="25.5" customHeight="1">
      <c r="A82" s="542" t="s">
        <v>86</v>
      </c>
      <c r="B82" s="543"/>
      <c r="C82" s="543"/>
      <c r="D82" s="543"/>
      <c r="E82" s="543"/>
      <c r="F82" s="544"/>
      <c r="G82" s="406"/>
      <c r="H82" s="540" t="s">
        <v>93</v>
      </c>
      <c r="I82" s="541"/>
      <c r="J82" s="78"/>
      <c r="K82" s="78"/>
      <c r="L82" s="78"/>
      <c r="M82" s="78"/>
      <c r="N82" s="2" t="s">
        <v>94</v>
      </c>
      <c r="O82" s="2" t="s">
        <v>94</v>
      </c>
      <c r="P82" s="2" t="s">
        <v>94</v>
      </c>
      <c r="Q82" s="2" t="s">
        <v>94</v>
      </c>
      <c r="R82" s="2" t="s">
        <v>94</v>
      </c>
      <c r="S82" s="2" t="s">
        <v>94</v>
      </c>
      <c r="T82" s="2" t="s">
        <v>94</v>
      </c>
      <c r="U82" s="2" t="s">
        <v>94</v>
      </c>
      <c r="V82" s="2" t="s">
        <v>94</v>
      </c>
      <c r="W82" s="2" t="s">
        <v>94</v>
      </c>
    </row>
    <row r="83" spans="1:23" ht="15.75" thickBot="1">
      <c r="A83" s="542" t="s">
        <v>87</v>
      </c>
      <c r="B83" s="543"/>
      <c r="C83" s="543"/>
      <c r="D83" s="543"/>
      <c r="E83" s="543"/>
      <c r="F83" s="544"/>
      <c r="G83" s="406"/>
      <c r="H83" s="534"/>
      <c r="I83" s="535"/>
      <c r="J83" s="77"/>
      <c r="K83" s="77"/>
      <c r="L83" s="77"/>
      <c r="M83" s="77"/>
      <c r="N83" s="1"/>
      <c r="O83" s="1"/>
      <c r="P83" s="1"/>
      <c r="Q83" s="1"/>
      <c r="R83" s="1"/>
      <c r="S83" s="1"/>
      <c r="T83" s="1"/>
      <c r="U83" s="1"/>
      <c r="V83" s="1"/>
      <c r="W83" s="1"/>
    </row>
    <row r="84" spans="1:23" ht="15.75" thickBot="1">
      <c r="A84" s="399"/>
      <c r="B84" s="400"/>
      <c r="C84" s="400"/>
      <c r="D84" s="400"/>
      <c r="E84" s="400"/>
      <c r="F84" s="401"/>
      <c r="G84" s="407"/>
      <c r="H84" s="527" t="s">
        <v>95</v>
      </c>
      <c r="I84" s="528"/>
      <c r="J84" s="77"/>
      <c r="K84" s="77"/>
      <c r="L84" s="77"/>
      <c r="M84" s="77"/>
      <c r="N84" s="1" t="s">
        <v>96</v>
      </c>
      <c r="O84" s="1" t="s">
        <v>96</v>
      </c>
      <c r="P84" s="1" t="s">
        <v>96</v>
      </c>
      <c r="Q84" s="1" t="s">
        <v>96</v>
      </c>
      <c r="R84" s="1" t="s">
        <v>96</v>
      </c>
      <c r="S84" s="1" t="s">
        <v>96</v>
      </c>
      <c r="T84" s="1" t="s">
        <v>96</v>
      </c>
      <c r="U84" s="1" t="s">
        <v>96</v>
      </c>
      <c r="V84" s="1" t="s">
        <v>96</v>
      </c>
      <c r="W84" s="1" t="s">
        <v>96</v>
      </c>
    </row>
    <row r="86" spans="1:23" ht="15">
      <c r="A86" s="3"/>
      <c r="B86" s="3"/>
      <c r="C86" s="3"/>
      <c r="D86" s="3"/>
      <c r="E86" s="32"/>
      <c r="F86" s="32"/>
      <c r="G86" s="32"/>
      <c r="H86" s="32"/>
      <c r="I86" s="32"/>
      <c r="J86" s="32"/>
      <c r="K86" s="32"/>
      <c r="L86" s="32"/>
      <c r="M86" s="32"/>
      <c r="N86" s="3"/>
      <c r="O86" s="3"/>
      <c r="P86" s="3"/>
      <c r="Q86" s="3"/>
      <c r="R86" s="3"/>
      <c r="S86" s="3"/>
      <c r="T86" s="3"/>
      <c r="U86" s="3"/>
      <c r="V86" s="3"/>
      <c r="W86" s="3"/>
    </row>
    <row r="87" spans="1:23" ht="24" customHeight="1">
      <c r="A87" s="524" t="s">
        <v>97</v>
      </c>
      <c r="B87" s="524"/>
      <c r="C87" s="524"/>
      <c r="D87" s="524"/>
      <c r="E87" s="524"/>
      <c r="F87" s="524"/>
      <c r="G87" s="524"/>
      <c r="H87" s="524"/>
      <c r="I87" s="524"/>
      <c r="J87" s="524"/>
      <c r="K87" s="524"/>
      <c r="L87" s="524"/>
      <c r="M87" s="524"/>
      <c r="N87" s="524"/>
      <c r="O87" s="524"/>
      <c r="P87" s="524"/>
      <c r="Q87" s="524"/>
      <c r="R87" s="524"/>
      <c r="S87" s="524"/>
      <c r="T87" s="524"/>
      <c r="U87" s="524"/>
      <c r="V87" s="524"/>
      <c r="W87" s="524"/>
    </row>
    <row r="88" spans="1:23" ht="24" customHeight="1">
      <c r="A88" s="533" t="s">
        <v>98</v>
      </c>
      <c r="B88" s="533"/>
      <c r="C88" s="533"/>
      <c r="D88" s="533"/>
      <c r="E88" s="533"/>
      <c r="F88" s="533"/>
      <c r="G88" s="533"/>
      <c r="H88" s="533"/>
      <c r="I88" s="533"/>
      <c r="J88" s="533"/>
      <c r="K88" s="533"/>
      <c r="L88" s="533"/>
      <c r="M88" s="533"/>
      <c r="N88" s="533"/>
      <c r="O88" s="533"/>
      <c r="P88" s="533"/>
      <c r="Q88" s="533"/>
      <c r="R88" s="533"/>
      <c r="S88" s="533"/>
      <c r="T88" s="533"/>
      <c r="U88" s="533"/>
      <c r="V88" s="533"/>
      <c r="W88" s="533"/>
    </row>
    <row r="89" spans="1:23" ht="24" customHeight="1">
      <c r="A89" s="533" t="s">
        <v>99</v>
      </c>
      <c r="B89" s="533"/>
      <c r="C89" s="533"/>
      <c r="D89" s="533"/>
      <c r="E89" s="533"/>
      <c r="F89" s="533"/>
      <c r="G89" s="533"/>
      <c r="H89" s="533"/>
      <c r="I89" s="533"/>
      <c r="J89" s="533"/>
      <c r="K89" s="533"/>
      <c r="L89" s="533"/>
      <c r="M89" s="533"/>
      <c r="N89" s="533"/>
      <c r="O89" s="533"/>
      <c r="P89" s="533"/>
      <c r="Q89" s="533"/>
      <c r="R89" s="533"/>
      <c r="S89" s="533"/>
      <c r="T89" s="533"/>
      <c r="U89" s="533"/>
      <c r="V89" s="533"/>
      <c r="W89" s="533"/>
    </row>
    <row r="90" spans="1:23" ht="24" customHeight="1">
      <c r="A90" s="533" t="s">
        <v>100</v>
      </c>
      <c r="B90" s="533"/>
      <c r="C90" s="533"/>
      <c r="D90" s="533"/>
      <c r="E90" s="533"/>
      <c r="F90" s="533"/>
      <c r="G90" s="533"/>
      <c r="H90" s="533"/>
      <c r="I90" s="533"/>
      <c r="J90" s="533"/>
      <c r="K90" s="533"/>
      <c r="L90" s="533"/>
      <c r="M90" s="533"/>
      <c r="N90" s="533"/>
      <c r="O90" s="533"/>
      <c r="P90" s="533"/>
      <c r="Q90" s="533"/>
      <c r="R90" s="533"/>
      <c r="S90" s="533"/>
      <c r="T90" s="533"/>
      <c r="U90" s="533"/>
      <c r="V90" s="533"/>
      <c r="W90" s="533"/>
    </row>
    <row r="91" spans="1:23" ht="24" customHeight="1">
      <c r="A91" s="533" t="s">
        <v>101</v>
      </c>
      <c r="B91" s="533"/>
      <c r="C91" s="533"/>
      <c r="D91" s="533"/>
      <c r="E91" s="533"/>
      <c r="F91" s="533"/>
      <c r="G91" s="533"/>
      <c r="H91" s="533"/>
      <c r="I91" s="533"/>
      <c r="J91" s="533"/>
      <c r="K91" s="533"/>
      <c r="L91" s="533"/>
      <c r="M91" s="533"/>
      <c r="N91" s="533"/>
      <c r="O91" s="533"/>
      <c r="P91" s="533"/>
      <c r="Q91" s="533"/>
      <c r="R91" s="533"/>
      <c r="S91" s="533"/>
      <c r="T91" s="533"/>
      <c r="U91" s="533"/>
      <c r="V91" s="533"/>
      <c r="W91" s="533"/>
    </row>
    <row r="92" spans="1:23" ht="24" customHeight="1">
      <c r="A92" s="4" t="s">
        <v>102</v>
      </c>
      <c r="B92" s="3"/>
      <c r="C92" s="3"/>
      <c r="D92" s="3"/>
      <c r="E92" s="32"/>
      <c r="F92" s="32"/>
      <c r="G92" s="32"/>
      <c r="H92" s="32"/>
      <c r="I92" s="32"/>
      <c r="J92" s="32"/>
      <c r="K92" s="32"/>
      <c r="L92" s="32"/>
      <c r="M92" s="32"/>
      <c r="N92" s="3"/>
      <c r="O92" s="3"/>
      <c r="P92" s="3"/>
      <c r="Q92" s="3"/>
      <c r="R92" s="3"/>
      <c r="S92" s="3"/>
      <c r="T92" s="3"/>
      <c r="U92" s="3"/>
      <c r="V92" s="3"/>
      <c r="W92" s="3"/>
    </row>
    <row r="93" spans="1:23" ht="24" customHeight="1">
      <c r="A93" s="4" t="s">
        <v>103</v>
      </c>
      <c r="B93" s="3"/>
      <c r="C93" s="3"/>
      <c r="D93" s="3"/>
      <c r="E93" s="32"/>
      <c r="F93" s="32"/>
      <c r="G93" s="32"/>
      <c r="H93" s="32"/>
      <c r="I93" s="32"/>
      <c r="J93" s="32"/>
      <c r="K93" s="32"/>
      <c r="L93" s="32"/>
      <c r="M93" s="32"/>
      <c r="N93" s="3"/>
      <c r="O93" s="3"/>
      <c r="P93" s="3"/>
      <c r="Q93" s="3"/>
      <c r="R93" s="3"/>
      <c r="S93" s="3"/>
      <c r="T93" s="3"/>
      <c r="U93" s="3"/>
      <c r="V93" s="3"/>
      <c r="W93" s="3"/>
    </row>
    <row r="94" spans="1:23" ht="24" customHeight="1">
      <c r="A94" s="524" t="s">
        <v>104</v>
      </c>
      <c r="B94" s="524"/>
      <c r="C94" s="524"/>
      <c r="D94" s="524"/>
      <c r="E94" s="524"/>
      <c r="F94" s="524"/>
      <c r="G94" s="524"/>
      <c r="H94" s="524"/>
      <c r="I94" s="524"/>
      <c r="J94" s="524"/>
      <c r="K94" s="524"/>
      <c r="L94" s="524"/>
      <c r="M94" s="524"/>
      <c r="N94" s="524"/>
      <c r="O94" s="524"/>
      <c r="P94" s="524"/>
      <c r="Q94" s="524"/>
      <c r="R94" s="524"/>
      <c r="S94" s="524"/>
      <c r="T94" s="524"/>
      <c r="U94" s="524"/>
      <c r="V94" s="524"/>
      <c r="W94" s="524"/>
    </row>
    <row r="95" spans="1:23" ht="9" customHeight="1">
      <c r="A95" s="4"/>
      <c r="B95" s="3"/>
      <c r="C95" s="3"/>
      <c r="D95" s="3"/>
      <c r="E95" s="32"/>
      <c r="F95" s="32"/>
      <c r="G95" s="32"/>
      <c r="H95" s="32"/>
      <c r="I95" s="32"/>
      <c r="J95" s="32"/>
      <c r="K95" s="32"/>
      <c r="L95" s="32"/>
      <c r="M95" s="32"/>
      <c r="N95" s="3"/>
      <c r="O95" s="3"/>
      <c r="P95" s="3"/>
      <c r="Q95" s="3"/>
      <c r="R95" s="3"/>
      <c r="S95" s="3"/>
      <c r="T95" s="3"/>
      <c r="U95" s="3"/>
      <c r="V95" s="3"/>
      <c r="W95" s="3"/>
    </row>
    <row r="96" spans="1:23" ht="24" customHeight="1">
      <c r="A96" s="524" t="s">
        <v>105</v>
      </c>
      <c r="B96" s="524"/>
      <c r="C96" s="524"/>
      <c r="D96" s="524"/>
      <c r="E96" s="524"/>
      <c r="F96" s="524"/>
      <c r="G96" s="524"/>
      <c r="H96" s="524"/>
      <c r="I96" s="524"/>
      <c r="J96" s="524"/>
      <c r="K96" s="524"/>
      <c r="L96" s="524"/>
      <c r="M96" s="524"/>
      <c r="N96" s="524"/>
      <c r="O96" s="524"/>
      <c r="P96" s="524"/>
      <c r="Q96" s="524"/>
      <c r="R96" s="524"/>
      <c r="S96" s="524"/>
      <c r="T96" s="524"/>
      <c r="U96" s="524"/>
      <c r="V96" s="524"/>
      <c r="W96" s="524"/>
    </row>
    <row r="97" spans="1:23" ht="24" customHeight="1">
      <c r="A97" s="4" t="s">
        <v>106</v>
      </c>
      <c r="B97" s="3"/>
      <c r="C97" s="3"/>
      <c r="D97" s="3"/>
      <c r="E97" s="32"/>
      <c r="F97" s="32"/>
      <c r="G97" s="32"/>
      <c r="H97" s="32"/>
      <c r="I97" s="32"/>
      <c r="J97" s="32"/>
      <c r="K97" s="32"/>
      <c r="L97" s="32"/>
      <c r="M97" s="32"/>
      <c r="N97" s="3"/>
      <c r="O97" s="3"/>
      <c r="P97" s="3"/>
      <c r="Q97" s="3"/>
      <c r="R97" s="3"/>
      <c r="S97" s="3"/>
      <c r="T97" s="3"/>
      <c r="U97" s="3"/>
      <c r="V97" s="3"/>
      <c r="W97" s="3"/>
    </row>
    <row r="98" spans="1:23" ht="24" customHeight="1">
      <c r="A98" s="3"/>
      <c r="B98" s="3"/>
      <c r="C98" s="3"/>
      <c r="D98" s="3"/>
      <c r="E98" s="32"/>
      <c r="F98" s="32"/>
      <c r="G98" s="32"/>
      <c r="H98" s="32"/>
      <c r="I98" s="32"/>
      <c r="J98" s="32"/>
      <c r="K98" s="32"/>
      <c r="L98" s="32"/>
      <c r="M98" s="32"/>
      <c r="N98" s="3"/>
      <c r="O98" s="3"/>
      <c r="P98" s="3"/>
      <c r="Q98" s="3"/>
      <c r="R98" s="3"/>
      <c r="S98" s="3"/>
      <c r="T98" s="3"/>
      <c r="U98" s="3"/>
      <c r="V98" s="3"/>
      <c r="W98" s="3"/>
    </row>
    <row r="99" spans="1:23" ht="15">
      <c r="A99" s="3"/>
      <c r="B99" s="3"/>
      <c r="C99" s="3"/>
      <c r="D99" s="3"/>
      <c r="E99" s="32"/>
      <c r="F99" s="32"/>
      <c r="G99" s="32"/>
      <c r="H99" s="32"/>
      <c r="I99" s="32"/>
      <c r="J99" s="32"/>
      <c r="K99" s="32"/>
      <c r="L99" s="32"/>
      <c r="M99" s="32"/>
      <c r="N99" s="3"/>
      <c r="O99" s="3"/>
      <c r="P99" s="3"/>
      <c r="Q99" s="3"/>
      <c r="R99" s="3"/>
      <c r="S99" s="3"/>
      <c r="T99" s="3"/>
      <c r="U99" s="3"/>
      <c r="V99" s="3"/>
      <c r="W99" s="3"/>
    </row>
    <row r="100" spans="1:23" ht="15">
      <c r="A100" s="3"/>
      <c r="B100" s="3"/>
      <c r="C100" s="3"/>
      <c r="D100" s="3"/>
      <c r="E100" s="32"/>
      <c r="F100" s="32"/>
      <c r="G100" s="32"/>
      <c r="H100" s="32"/>
      <c r="I100" s="32"/>
      <c r="J100" s="32"/>
      <c r="K100" s="32"/>
      <c r="L100" s="32"/>
      <c r="M100" s="32"/>
      <c r="N100" s="3"/>
      <c r="O100" s="3"/>
      <c r="P100" s="3"/>
      <c r="Q100" s="3"/>
      <c r="R100" s="3"/>
      <c r="S100" s="3"/>
      <c r="T100" s="3"/>
      <c r="U100" s="3"/>
      <c r="V100" s="3"/>
      <c r="W100" s="3"/>
    </row>
    <row r="101" spans="1:23" ht="15">
      <c r="A101" s="3"/>
      <c r="B101" s="3"/>
      <c r="C101" s="3"/>
      <c r="D101" s="3"/>
      <c r="E101" s="32"/>
      <c r="F101" s="32"/>
      <c r="G101" s="32"/>
      <c r="H101" s="32"/>
      <c r="I101" s="32"/>
      <c r="J101" s="32"/>
      <c r="K101" s="32"/>
      <c r="L101" s="32"/>
      <c r="M101" s="32"/>
      <c r="N101" s="3"/>
      <c r="O101" s="3"/>
      <c r="P101" s="3"/>
      <c r="Q101" s="3"/>
      <c r="R101" s="3"/>
      <c r="S101" s="3"/>
      <c r="T101" s="3"/>
      <c r="U101" s="3"/>
      <c r="V101" s="3"/>
      <c r="W101" s="3"/>
    </row>
    <row r="102" spans="1:23" ht="15">
      <c r="A102" s="3"/>
      <c r="B102" s="3"/>
      <c r="C102" s="3"/>
      <c r="D102" s="3"/>
      <c r="E102" s="32"/>
      <c r="F102" s="32"/>
      <c r="G102" s="32"/>
      <c r="H102" s="32"/>
      <c r="I102" s="32"/>
      <c r="J102" s="32"/>
      <c r="K102" s="32"/>
      <c r="L102" s="32"/>
      <c r="M102" s="32"/>
      <c r="N102" s="3"/>
      <c r="O102" s="3"/>
      <c r="P102" s="3"/>
      <c r="Q102" s="3"/>
      <c r="R102" s="3"/>
      <c r="S102" s="3"/>
      <c r="T102" s="3"/>
      <c r="U102" s="3"/>
      <c r="V102" s="3"/>
      <c r="W102" s="3"/>
    </row>
  </sheetData>
  <sheetProtection/>
  <mergeCells count="73">
    <mergeCell ref="C1:D1"/>
    <mergeCell ref="E1:E5"/>
    <mergeCell ref="F1:M1"/>
    <mergeCell ref="R2:S2"/>
    <mergeCell ref="T2:U2"/>
    <mergeCell ref="V2:W2"/>
    <mergeCell ref="G2:M2"/>
    <mergeCell ref="N2:O2"/>
    <mergeCell ref="V3:V5"/>
    <mergeCell ref="W3:W5"/>
    <mergeCell ref="A1:A5"/>
    <mergeCell ref="B1:B5"/>
    <mergeCell ref="C2:C4"/>
    <mergeCell ref="D2:D4"/>
    <mergeCell ref="F2:F5"/>
    <mergeCell ref="N3:N5"/>
    <mergeCell ref="G4:G5"/>
    <mergeCell ref="H4:J4"/>
    <mergeCell ref="N1:W1"/>
    <mergeCell ref="U3:U5"/>
    <mergeCell ref="S3:S5"/>
    <mergeCell ref="T3:T5"/>
    <mergeCell ref="P2:Q2"/>
    <mergeCell ref="A77:F77"/>
    <mergeCell ref="A78:F78"/>
    <mergeCell ref="G3:J3"/>
    <mergeCell ref="K3:K5"/>
    <mergeCell ref="L3:L5"/>
    <mergeCell ref="M3:M5"/>
    <mergeCell ref="N74:N78"/>
    <mergeCell ref="A83:F83"/>
    <mergeCell ref="G74:G84"/>
    <mergeCell ref="O3:O5"/>
    <mergeCell ref="P3:P5"/>
    <mergeCell ref="Q3:Q5"/>
    <mergeCell ref="R3:R5"/>
    <mergeCell ref="A84:F84"/>
    <mergeCell ref="A74:F74"/>
    <mergeCell ref="A75:F75"/>
    <mergeCell ref="A76:F76"/>
    <mergeCell ref="H81:I81"/>
    <mergeCell ref="H82:I82"/>
    <mergeCell ref="A79:F79"/>
    <mergeCell ref="A80:F80"/>
    <mergeCell ref="A81:F81"/>
    <mergeCell ref="A82:F82"/>
    <mergeCell ref="H80:I80"/>
    <mergeCell ref="O74:O78"/>
    <mergeCell ref="P74:P78"/>
    <mergeCell ref="H74:I78"/>
    <mergeCell ref="J74:J78"/>
    <mergeCell ref="K74:K78"/>
    <mergeCell ref="L74:L78"/>
    <mergeCell ref="A25:B25"/>
    <mergeCell ref="A9:A10"/>
    <mergeCell ref="A96:W96"/>
    <mergeCell ref="A87:W87"/>
    <mergeCell ref="A88:W88"/>
    <mergeCell ref="A89:W89"/>
    <mergeCell ref="A91:W91"/>
    <mergeCell ref="A90:W90"/>
    <mergeCell ref="H83:I83"/>
    <mergeCell ref="H84:I84"/>
    <mergeCell ref="A94:W94"/>
    <mergeCell ref="T74:T78"/>
    <mergeCell ref="U74:U78"/>
    <mergeCell ref="V74:V78"/>
    <mergeCell ref="W74:W78"/>
    <mergeCell ref="H79:I79"/>
    <mergeCell ref="R74:R78"/>
    <mergeCell ref="S74:S78"/>
    <mergeCell ref="Q74:Q78"/>
    <mergeCell ref="M74:M78"/>
  </mergeCells>
  <hyperlinks>
    <hyperlink ref="C1" location="_ftn1" display="_ftn1"/>
    <hyperlink ref="N3" location="_ftn4" display="_ftn4"/>
    <hyperlink ref="O3" location="_ftn5" display="_ftn5"/>
    <hyperlink ref="H4" location="_ftn6" display="_ftn6"/>
    <hyperlink ref="A74" location="_ftn7" display="_ftn7"/>
    <hyperlink ref="A87" location="_ftnref1" display="_ftnref1"/>
    <hyperlink ref="A92" location="_ftnref2" display="_ftnref2"/>
    <hyperlink ref="A93" r:id="rId1" display="_ftnref3"/>
    <hyperlink ref="A94" location="_ftnref4" display="_ftnref4"/>
    <hyperlink ref="A95" location="_ftnref5" display="_ftnref5"/>
    <hyperlink ref="A96" location="_ftnref6" display="_ftnref6"/>
    <hyperlink ref="A97" location="_ftnref7" display="_ftnref7"/>
  </hyperlinks>
  <printOptions/>
  <pageMargins left="0.11811023622047245" right="0.1968503937007874" top="0.15748031496062992" bottom="0.15748031496062992" header="0.31496062992125984" footer="0.31496062992125984"/>
  <pageSetup fitToHeight="0" fitToWidth="1" horizontalDpi="600" verticalDpi="600" orientation="landscape" paperSize="8" scale="85" r:id="rId2"/>
</worksheet>
</file>

<file path=xl/worksheets/sheet4.xml><?xml version="1.0" encoding="utf-8"?>
<worksheet xmlns="http://schemas.openxmlformats.org/spreadsheetml/2006/main" xmlns:r="http://schemas.openxmlformats.org/officeDocument/2006/relationships">
  <sheetPr>
    <pageSetUpPr fitToPage="1"/>
  </sheetPr>
  <dimension ref="A1:R63"/>
  <sheetViews>
    <sheetView zoomScalePageLayoutView="0" workbookViewId="0" topLeftCell="A1">
      <selection activeCell="B16" sqref="B16"/>
    </sheetView>
  </sheetViews>
  <sheetFormatPr defaultColWidth="9.140625" defaultRowHeight="15"/>
  <cols>
    <col min="2" max="2" width="41.00390625" style="0" customWidth="1"/>
    <col min="3" max="18" width="12.00390625" style="0" customWidth="1"/>
  </cols>
  <sheetData>
    <row r="1" spans="1:18" ht="19.5" customHeight="1">
      <c r="A1" s="562" t="s">
        <v>108</v>
      </c>
      <c r="B1" s="6"/>
      <c r="C1" s="583" t="s">
        <v>2</v>
      </c>
      <c r="D1" s="584"/>
      <c r="E1" s="587"/>
      <c r="F1" s="588"/>
      <c r="G1" s="588"/>
      <c r="H1" s="588"/>
      <c r="I1" s="588"/>
      <c r="J1" s="588"/>
      <c r="K1" s="588"/>
      <c r="L1" s="589"/>
      <c r="M1" s="587"/>
      <c r="N1" s="588"/>
      <c r="O1" s="588"/>
      <c r="P1" s="588"/>
      <c r="Q1" s="588"/>
      <c r="R1" s="589"/>
    </row>
    <row r="2" spans="1:18" ht="16.5" thickBot="1">
      <c r="A2" s="563"/>
      <c r="B2" s="7"/>
      <c r="C2" s="585"/>
      <c r="D2" s="586"/>
      <c r="E2" s="590" t="s">
        <v>110</v>
      </c>
      <c r="F2" s="591"/>
      <c r="G2" s="591"/>
      <c r="H2" s="591"/>
      <c r="I2" s="591"/>
      <c r="J2" s="591"/>
      <c r="K2" s="591"/>
      <c r="L2" s="592"/>
      <c r="M2" s="612" t="s">
        <v>111</v>
      </c>
      <c r="N2" s="613"/>
      <c r="O2" s="613"/>
      <c r="P2" s="613"/>
      <c r="Q2" s="613"/>
      <c r="R2" s="614"/>
    </row>
    <row r="3" spans="1:18" ht="15.75" thickBot="1">
      <c r="A3" s="563"/>
      <c r="B3" s="7"/>
      <c r="C3" s="10"/>
      <c r="D3" s="11"/>
      <c r="E3" s="562" t="s">
        <v>112</v>
      </c>
      <c r="F3" s="562" t="s">
        <v>113</v>
      </c>
      <c r="G3" s="615" t="s">
        <v>114</v>
      </c>
      <c r="H3" s="616"/>
      <c r="I3" s="616"/>
      <c r="J3" s="616"/>
      <c r="K3" s="616"/>
      <c r="L3" s="617"/>
      <c r="M3" s="618" t="s">
        <v>9</v>
      </c>
      <c r="N3" s="619"/>
      <c r="O3" s="605" t="s">
        <v>10</v>
      </c>
      <c r="P3" s="606"/>
      <c r="Q3" s="605" t="s">
        <v>11</v>
      </c>
      <c r="R3" s="606"/>
    </row>
    <row r="4" spans="1:18" ht="30.75" customHeight="1" thickBot="1">
      <c r="A4" s="563"/>
      <c r="B4" s="7" t="s">
        <v>109</v>
      </c>
      <c r="C4" s="562" t="s">
        <v>5</v>
      </c>
      <c r="D4" s="562" t="s">
        <v>115</v>
      </c>
      <c r="E4" s="563"/>
      <c r="F4" s="563"/>
      <c r="G4" s="598" t="s">
        <v>116</v>
      </c>
      <c r="H4" s="610" t="s">
        <v>117</v>
      </c>
      <c r="I4" s="611"/>
      <c r="J4" s="595" t="s">
        <v>118</v>
      </c>
      <c r="K4" s="562" t="s">
        <v>16</v>
      </c>
      <c r="L4" s="607" t="s">
        <v>17</v>
      </c>
      <c r="M4" s="581" t="s">
        <v>119</v>
      </c>
      <c r="N4" s="601"/>
      <c r="O4" s="601"/>
      <c r="P4" s="601"/>
      <c r="Q4" s="601"/>
      <c r="R4" s="582"/>
    </row>
    <row r="5" spans="1:18" ht="15">
      <c r="A5" s="563"/>
      <c r="B5" s="8"/>
      <c r="C5" s="563"/>
      <c r="D5" s="563"/>
      <c r="E5" s="563"/>
      <c r="F5" s="563"/>
      <c r="G5" s="599"/>
      <c r="H5" s="562" t="s">
        <v>30</v>
      </c>
      <c r="I5" s="562" t="s">
        <v>120</v>
      </c>
      <c r="J5" s="596"/>
      <c r="K5" s="563"/>
      <c r="L5" s="608"/>
      <c r="M5" s="12" t="s">
        <v>121</v>
      </c>
      <c r="N5" s="12" t="s">
        <v>124</v>
      </c>
      <c r="O5" s="12" t="s">
        <v>126</v>
      </c>
      <c r="P5" s="12" t="s">
        <v>127</v>
      </c>
      <c r="Q5" s="12" t="s">
        <v>128</v>
      </c>
      <c r="R5" s="12" t="s">
        <v>129</v>
      </c>
    </row>
    <row r="6" spans="1:18" ht="7.5" customHeight="1">
      <c r="A6" s="563"/>
      <c r="B6" s="8"/>
      <c r="C6" s="563"/>
      <c r="D6" s="563"/>
      <c r="E6" s="563"/>
      <c r="F6" s="563"/>
      <c r="G6" s="599"/>
      <c r="H6" s="563"/>
      <c r="I6" s="563"/>
      <c r="J6" s="596"/>
      <c r="K6" s="563"/>
      <c r="L6" s="608"/>
      <c r="M6" s="12"/>
      <c r="N6" s="12"/>
      <c r="O6" s="12"/>
      <c r="P6" s="12"/>
      <c r="Q6" s="12"/>
      <c r="R6" s="12"/>
    </row>
    <row r="7" spans="1:18" ht="9" customHeight="1">
      <c r="A7" s="563"/>
      <c r="B7" s="8"/>
      <c r="C7" s="563"/>
      <c r="D7" s="563"/>
      <c r="E7" s="563"/>
      <c r="F7" s="563"/>
      <c r="G7" s="599"/>
      <c r="H7" s="563"/>
      <c r="I7" s="563"/>
      <c r="J7" s="596"/>
      <c r="K7" s="563"/>
      <c r="L7" s="608"/>
      <c r="M7" s="12" t="s">
        <v>122</v>
      </c>
      <c r="N7" s="12" t="s">
        <v>122</v>
      </c>
      <c r="O7" s="12" t="s">
        <v>122</v>
      </c>
      <c r="P7" s="12" t="s">
        <v>122</v>
      </c>
      <c r="Q7" s="12" t="s">
        <v>122</v>
      </c>
      <c r="R7" s="12" t="s">
        <v>122</v>
      </c>
    </row>
    <row r="8" spans="1:18" ht="15.75" thickBot="1">
      <c r="A8" s="564"/>
      <c r="B8" s="9"/>
      <c r="C8" s="564"/>
      <c r="D8" s="564"/>
      <c r="E8" s="564"/>
      <c r="F8" s="564"/>
      <c r="G8" s="600"/>
      <c r="H8" s="564"/>
      <c r="I8" s="564"/>
      <c r="J8" s="597"/>
      <c r="K8" s="564"/>
      <c r="L8" s="609"/>
      <c r="M8" s="13" t="s">
        <v>123</v>
      </c>
      <c r="N8" s="14" t="s">
        <v>125</v>
      </c>
      <c r="O8" s="14" t="s">
        <v>125</v>
      </c>
      <c r="P8" s="14" t="s">
        <v>125</v>
      </c>
      <c r="Q8" s="14" t="s">
        <v>125</v>
      </c>
      <c r="R8" s="14" t="s">
        <v>125</v>
      </c>
    </row>
    <row r="9" spans="1:18" ht="15.75" thickBot="1">
      <c r="A9" s="15">
        <v>1</v>
      </c>
      <c r="B9" s="10">
        <v>2</v>
      </c>
      <c r="C9" s="10">
        <v>3</v>
      </c>
      <c r="D9" s="10">
        <v>4</v>
      </c>
      <c r="E9" s="10">
        <v>5</v>
      </c>
      <c r="F9" s="10">
        <v>6</v>
      </c>
      <c r="G9" s="10">
        <v>7</v>
      </c>
      <c r="H9" s="10">
        <v>8</v>
      </c>
      <c r="I9" s="16">
        <v>9</v>
      </c>
      <c r="J9" s="10">
        <v>10</v>
      </c>
      <c r="K9" s="10">
        <v>11</v>
      </c>
      <c r="L9" s="10">
        <v>12</v>
      </c>
      <c r="M9" s="10">
        <v>13</v>
      </c>
      <c r="N9" s="10">
        <v>14</v>
      </c>
      <c r="O9" s="10">
        <v>15</v>
      </c>
      <c r="P9" s="10">
        <v>16</v>
      </c>
      <c r="Q9" s="10">
        <v>17</v>
      </c>
      <c r="R9" s="10">
        <v>18</v>
      </c>
    </row>
    <row r="10" spans="1:18" ht="15.75" thickBot="1">
      <c r="A10" s="15" t="s">
        <v>33</v>
      </c>
      <c r="B10" s="10" t="s">
        <v>34</v>
      </c>
      <c r="C10" s="10"/>
      <c r="D10" s="16"/>
      <c r="E10" s="10" t="s">
        <v>35</v>
      </c>
      <c r="F10" s="10" t="s">
        <v>35</v>
      </c>
      <c r="G10" s="10" t="s">
        <v>35</v>
      </c>
      <c r="H10" s="14" t="s">
        <v>35</v>
      </c>
      <c r="I10" s="14"/>
      <c r="J10" s="14"/>
      <c r="K10" s="14"/>
      <c r="L10" s="14"/>
      <c r="M10" s="14" t="s">
        <v>35</v>
      </c>
      <c r="N10" s="14" t="s">
        <v>35</v>
      </c>
      <c r="O10" s="14" t="s">
        <v>35</v>
      </c>
      <c r="P10" s="14" t="s">
        <v>35</v>
      </c>
      <c r="Q10" s="14"/>
      <c r="R10" s="14"/>
    </row>
    <row r="11" spans="1:18" ht="15.75" thickBot="1">
      <c r="A11" s="17" t="s">
        <v>36</v>
      </c>
      <c r="B11" s="14" t="s">
        <v>130</v>
      </c>
      <c r="C11" s="14"/>
      <c r="D11" s="10"/>
      <c r="E11" s="14" t="s">
        <v>35</v>
      </c>
      <c r="F11" s="14" t="s">
        <v>35</v>
      </c>
      <c r="G11" s="14" t="s">
        <v>35</v>
      </c>
      <c r="H11" s="14" t="s">
        <v>35</v>
      </c>
      <c r="I11" s="14"/>
      <c r="J11" s="14"/>
      <c r="K11" s="14"/>
      <c r="L11" s="14"/>
      <c r="M11" s="14" t="s">
        <v>35</v>
      </c>
      <c r="N11" s="14" t="s">
        <v>35</v>
      </c>
      <c r="O11" s="14" t="s">
        <v>35</v>
      </c>
      <c r="P11" s="14" t="s">
        <v>35</v>
      </c>
      <c r="Q11" s="14"/>
      <c r="R11" s="14"/>
    </row>
    <row r="12" spans="1:18" ht="15.75" thickBot="1">
      <c r="A12" s="17" t="s">
        <v>37</v>
      </c>
      <c r="B12" s="14"/>
      <c r="C12" s="14" t="s">
        <v>131</v>
      </c>
      <c r="D12" s="10" t="s">
        <v>132</v>
      </c>
      <c r="E12" s="14" t="s">
        <v>35</v>
      </c>
      <c r="F12" s="14" t="s">
        <v>35</v>
      </c>
      <c r="G12" s="14" t="s">
        <v>35</v>
      </c>
      <c r="H12" s="14" t="s">
        <v>35</v>
      </c>
      <c r="I12" s="14"/>
      <c r="J12" s="14"/>
      <c r="K12" s="14"/>
      <c r="L12" s="14"/>
      <c r="M12" s="14" t="s">
        <v>35</v>
      </c>
      <c r="N12" s="14" t="s">
        <v>35</v>
      </c>
      <c r="O12" s="14" t="s">
        <v>35</v>
      </c>
      <c r="P12" s="14" t="s">
        <v>35</v>
      </c>
      <c r="Q12" s="14"/>
      <c r="R12" s="14"/>
    </row>
    <row r="13" spans="1:18" ht="15.75" thickBot="1">
      <c r="A13" s="17" t="s">
        <v>133</v>
      </c>
      <c r="B13" s="14" t="s">
        <v>38</v>
      </c>
      <c r="C13" s="14" t="s">
        <v>134</v>
      </c>
      <c r="D13" s="14" t="s">
        <v>135</v>
      </c>
      <c r="E13" s="14" t="s">
        <v>35</v>
      </c>
      <c r="F13" s="14" t="s">
        <v>35</v>
      </c>
      <c r="G13" s="14" t="s">
        <v>35</v>
      </c>
      <c r="H13" s="14" t="s">
        <v>35</v>
      </c>
      <c r="I13" s="14"/>
      <c r="J13" s="14"/>
      <c r="K13" s="14"/>
      <c r="L13" s="14"/>
      <c r="M13" s="14" t="s">
        <v>35</v>
      </c>
      <c r="N13" s="14" t="s">
        <v>35</v>
      </c>
      <c r="O13" s="14" t="s">
        <v>35</v>
      </c>
      <c r="P13" s="14"/>
      <c r="Q13" s="14"/>
      <c r="R13" s="14"/>
    </row>
    <row r="14" spans="1:18" ht="15.75" thickBot="1">
      <c r="A14" s="17" t="s">
        <v>39</v>
      </c>
      <c r="B14" s="14" t="s">
        <v>136</v>
      </c>
      <c r="C14" s="14" t="s">
        <v>134</v>
      </c>
      <c r="D14" s="14" t="s">
        <v>137</v>
      </c>
      <c r="E14" s="14" t="s">
        <v>35</v>
      </c>
      <c r="F14" s="14" t="s">
        <v>35</v>
      </c>
      <c r="G14" s="14" t="s">
        <v>35</v>
      </c>
      <c r="H14" s="14" t="s">
        <v>35</v>
      </c>
      <c r="I14" s="14"/>
      <c r="J14" s="14"/>
      <c r="K14" s="14"/>
      <c r="L14" s="14"/>
      <c r="M14" s="14" t="s">
        <v>35</v>
      </c>
      <c r="N14" s="14" t="s">
        <v>35</v>
      </c>
      <c r="O14" s="14" t="s">
        <v>35</v>
      </c>
      <c r="P14" s="14" t="s">
        <v>35</v>
      </c>
      <c r="Q14" s="14"/>
      <c r="R14" s="14"/>
    </row>
    <row r="15" spans="1:18" ht="26.25" thickBot="1">
      <c r="A15" s="17" t="s">
        <v>40</v>
      </c>
      <c r="B15" s="14"/>
      <c r="C15" s="14" t="s">
        <v>134</v>
      </c>
      <c r="D15" s="14" t="s">
        <v>137</v>
      </c>
      <c r="E15" s="14" t="s">
        <v>35</v>
      </c>
      <c r="F15" s="14" t="s">
        <v>35</v>
      </c>
      <c r="G15" s="14" t="s">
        <v>35</v>
      </c>
      <c r="H15" s="14" t="s">
        <v>35</v>
      </c>
      <c r="I15" s="14"/>
      <c r="J15" s="14"/>
      <c r="K15" s="14"/>
      <c r="L15" s="14"/>
      <c r="M15" s="14" t="s">
        <v>35</v>
      </c>
      <c r="N15" s="14" t="s">
        <v>35</v>
      </c>
      <c r="O15" s="14" t="s">
        <v>35</v>
      </c>
      <c r="P15" s="14" t="s">
        <v>35</v>
      </c>
      <c r="Q15" s="14"/>
      <c r="R15" s="14"/>
    </row>
    <row r="16" spans="1:18" ht="15.75" thickBot="1">
      <c r="A16" s="15" t="s">
        <v>53</v>
      </c>
      <c r="B16" s="10" t="s">
        <v>138</v>
      </c>
      <c r="C16" s="18" t="s">
        <v>139</v>
      </c>
      <c r="D16" s="18" t="s">
        <v>140</v>
      </c>
      <c r="E16" s="10" t="s">
        <v>35</v>
      </c>
      <c r="F16" s="10" t="s">
        <v>35</v>
      </c>
      <c r="G16" s="10" t="s">
        <v>35</v>
      </c>
      <c r="H16" s="10" t="s">
        <v>35</v>
      </c>
      <c r="I16" s="14"/>
      <c r="J16" s="14"/>
      <c r="K16" s="14"/>
      <c r="L16" s="14"/>
      <c r="M16" s="14"/>
      <c r="N16" s="14"/>
      <c r="O16" s="14"/>
      <c r="P16" s="14"/>
      <c r="Q16" s="14"/>
      <c r="R16" s="14"/>
    </row>
    <row r="17" spans="1:18" ht="15">
      <c r="A17" s="565" t="s">
        <v>55</v>
      </c>
      <c r="B17" s="565"/>
      <c r="C17" s="565" t="s">
        <v>141</v>
      </c>
      <c r="D17" s="593" t="s">
        <v>142</v>
      </c>
      <c r="E17" s="565" t="s">
        <v>35</v>
      </c>
      <c r="F17" s="565" t="s">
        <v>35</v>
      </c>
      <c r="G17" s="565" t="s">
        <v>35</v>
      </c>
      <c r="H17" s="565" t="s">
        <v>35</v>
      </c>
      <c r="I17" s="565"/>
      <c r="J17" s="565"/>
      <c r="K17" s="565"/>
      <c r="L17" s="565"/>
      <c r="M17" s="565" t="s">
        <v>35</v>
      </c>
      <c r="N17" s="565" t="s">
        <v>35</v>
      </c>
      <c r="O17" s="565" t="s">
        <v>35</v>
      </c>
      <c r="P17" s="565" t="s">
        <v>35</v>
      </c>
      <c r="Q17" s="565" t="s">
        <v>35</v>
      </c>
      <c r="R17" s="565" t="s">
        <v>35</v>
      </c>
    </row>
    <row r="18" spans="1:18" ht="15.75" thickBot="1">
      <c r="A18" s="566"/>
      <c r="B18" s="566"/>
      <c r="C18" s="566"/>
      <c r="D18" s="594"/>
      <c r="E18" s="566"/>
      <c r="F18" s="566"/>
      <c r="G18" s="566"/>
      <c r="H18" s="566"/>
      <c r="I18" s="566"/>
      <c r="J18" s="566"/>
      <c r="K18" s="566"/>
      <c r="L18" s="566"/>
      <c r="M18" s="566"/>
      <c r="N18" s="566"/>
      <c r="O18" s="566"/>
      <c r="P18" s="566"/>
      <c r="Q18" s="566"/>
      <c r="R18" s="566"/>
    </row>
    <row r="19" spans="1:18" ht="15.75" thickBot="1">
      <c r="A19" s="17" t="s">
        <v>57</v>
      </c>
      <c r="B19" s="14" t="s">
        <v>46</v>
      </c>
      <c r="C19" s="14" t="s">
        <v>143</v>
      </c>
      <c r="D19" s="14" t="s">
        <v>144</v>
      </c>
      <c r="E19" s="14" t="s">
        <v>35</v>
      </c>
      <c r="F19" s="14" t="s">
        <v>35</v>
      </c>
      <c r="G19" s="10" t="s">
        <v>35</v>
      </c>
      <c r="H19" s="10" t="s">
        <v>35</v>
      </c>
      <c r="I19" s="14"/>
      <c r="J19" s="14"/>
      <c r="K19" s="14"/>
      <c r="L19" s="14"/>
      <c r="M19" s="14" t="s">
        <v>35</v>
      </c>
      <c r="N19" s="14" t="s">
        <v>35</v>
      </c>
      <c r="O19" s="14" t="s">
        <v>35</v>
      </c>
      <c r="P19" s="14" t="s">
        <v>35</v>
      </c>
      <c r="Q19" s="14" t="s">
        <v>35</v>
      </c>
      <c r="R19" s="14" t="s">
        <v>35</v>
      </c>
    </row>
    <row r="20" spans="1:18" ht="15.75" thickBot="1">
      <c r="A20" s="17" t="s">
        <v>145</v>
      </c>
      <c r="B20" s="14" t="s">
        <v>146</v>
      </c>
      <c r="C20" s="14" t="s">
        <v>147</v>
      </c>
      <c r="D20" s="14" t="s">
        <v>132</v>
      </c>
      <c r="E20" s="14"/>
      <c r="F20" s="14"/>
      <c r="G20" s="10"/>
      <c r="H20" s="10"/>
      <c r="I20" s="14"/>
      <c r="J20" s="14"/>
      <c r="K20" s="14"/>
      <c r="L20" s="14"/>
      <c r="M20" s="14"/>
      <c r="N20" s="14"/>
      <c r="O20" s="14"/>
      <c r="P20" s="14"/>
      <c r="Q20" s="14"/>
      <c r="R20" s="14"/>
    </row>
    <row r="21" spans="1:18" ht="15.75" thickBot="1">
      <c r="A21" s="15" t="s">
        <v>51</v>
      </c>
      <c r="B21" s="10" t="s">
        <v>52</v>
      </c>
      <c r="C21" s="10" t="s">
        <v>148</v>
      </c>
      <c r="D21" s="10" t="s">
        <v>149</v>
      </c>
      <c r="E21" s="10" t="s">
        <v>35</v>
      </c>
      <c r="F21" s="10" t="s">
        <v>35</v>
      </c>
      <c r="G21" s="10" t="s">
        <v>35</v>
      </c>
      <c r="H21" s="10" t="s">
        <v>35</v>
      </c>
      <c r="I21" s="14"/>
      <c r="J21" s="14"/>
      <c r="K21" s="14"/>
      <c r="L21" s="14"/>
      <c r="M21" s="14"/>
      <c r="N21" s="14"/>
      <c r="O21" s="14"/>
      <c r="P21" s="14"/>
      <c r="Q21" s="14"/>
      <c r="R21" s="14"/>
    </row>
    <row r="22" spans="1:18" ht="15.75" thickBot="1">
      <c r="A22" s="15" t="s">
        <v>58</v>
      </c>
      <c r="B22" s="10" t="s">
        <v>59</v>
      </c>
      <c r="C22" s="10"/>
      <c r="D22" s="13" t="s">
        <v>150</v>
      </c>
      <c r="E22" s="10" t="s">
        <v>35</v>
      </c>
      <c r="F22" s="10" t="s">
        <v>35</v>
      </c>
      <c r="G22" s="10" t="s">
        <v>35</v>
      </c>
      <c r="H22" s="10" t="s">
        <v>35</v>
      </c>
      <c r="I22" s="14"/>
      <c r="J22" s="14"/>
      <c r="K22" s="14"/>
      <c r="L22" s="14"/>
      <c r="M22" s="14"/>
      <c r="N22" s="14"/>
      <c r="O22" s="14"/>
      <c r="P22" s="14"/>
      <c r="Q22" s="14"/>
      <c r="R22" s="14"/>
    </row>
    <row r="23" spans="1:18" ht="15.75" thickBot="1">
      <c r="A23" s="17" t="s">
        <v>60</v>
      </c>
      <c r="B23" s="14"/>
      <c r="C23" s="13" t="s">
        <v>151</v>
      </c>
      <c r="D23" s="10"/>
      <c r="E23" s="14" t="s">
        <v>35</v>
      </c>
      <c r="F23" s="14" t="s">
        <v>35</v>
      </c>
      <c r="G23" s="14" t="s">
        <v>35</v>
      </c>
      <c r="H23" s="14" t="s">
        <v>35</v>
      </c>
      <c r="I23" s="14"/>
      <c r="J23" s="14"/>
      <c r="K23" s="14"/>
      <c r="L23" s="14"/>
      <c r="M23" s="14" t="s">
        <v>35</v>
      </c>
      <c r="N23" s="14" t="s">
        <v>35</v>
      </c>
      <c r="O23" s="14" t="s">
        <v>35</v>
      </c>
      <c r="P23" s="14" t="s">
        <v>35</v>
      </c>
      <c r="Q23" s="14" t="s">
        <v>35</v>
      </c>
      <c r="R23" s="14" t="s">
        <v>35</v>
      </c>
    </row>
    <row r="24" spans="1:18" ht="26.25" thickBot="1">
      <c r="A24" s="17" t="s">
        <v>61</v>
      </c>
      <c r="B24" s="14"/>
      <c r="C24" s="14" t="s">
        <v>152</v>
      </c>
      <c r="D24" s="14" t="s">
        <v>153</v>
      </c>
      <c r="E24" s="14" t="s">
        <v>35</v>
      </c>
      <c r="F24" s="14" t="s">
        <v>35</v>
      </c>
      <c r="G24" s="14" t="s">
        <v>35</v>
      </c>
      <c r="H24" s="14" t="s">
        <v>35</v>
      </c>
      <c r="I24" s="14"/>
      <c r="J24" s="14"/>
      <c r="K24" s="14"/>
      <c r="L24" s="14"/>
      <c r="M24" s="14" t="s">
        <v>35</v>
      </c>
      <c r="N24" s="14" t="s">
        <v>35</v>
      </c>
      <c r="O24" s="14" t="s">
        <v>35</v>
      </c>
      <c r="P24" s="14" t="s">
        <v>35</v>
      </c>
      <c r="Q24" s="14" t="s">
        <v>35</v>
      </c>
      <c r="R24" s="14" t="s">
        <v>35</v>
      </c>
    </row>
    <row r="25" spans="1:18" ht="26.25" thickBot="1">
      <c r="A25" s="17" t="s">
        <v>62</v>
      </c>
      <c r="B25" s="14"/>
      <c r="C25" s="14"/>
      <c r="D25" s="14" t="s">
        <v>154</v>
      </c>
      <c r="E25" s="14" t="s">
        <v>35</v>
      </c>
      <c r="F25" s="14" t="s">
        <v>35</v>
      </c>
      <c r="G25" s="10" t="s">
        <v>35</v>
      </c>
      <c r="H25" s="10" t="s">
        <v>35</v>
      </c>
      <c r="I25" s="14"/>
      <c r="J25" s="14"/>
      <c r="K25" s="14"/>
      <c r="L25" s="14"/>
      <c r="M25" s="14" t="s">
        <v>35</v>
      </c>
      <c r="N25" s="14" t="s">
        <v>35</v>
      </c>
      <c r="O25" s="14" t="s">
        <v>35</v>
      </c>
      <c r="P25" s="14" t="s">
        <v>35</v>
      </c>
      <c r="Q25" s="14" t="s">
        <v>35</v>
      </c>
      <c r="R25" s="14" t="s">
        <v>35</v>
      </c>
    </row>
    <row r="26" spans="1:18" ht="15.75" thickBot="1">
      <c r="A26" s="17" t="s">
        <v>63</v>
      </c>
      <c r="B26" s="14"/>
      <c r="C26" s="10" t="s">
        <v>152</v>
      </c>
      <c r="D26" s="10"/>
      <c r="E26" s="14"/>
      <c r="F26" s="14"/>
      <c r="G26" s="14" t="s">
        <v>35</v>
      </c>
      <c r="H26" s="14" t="s">
        <v>35</v>
      </c>
      <c r="I26" s="14"/>
      <c r="J26" s="14"/>
      <c r="K26" s="14"/>
      <c r="L26" s="14"/>
      <c r="M26" s="14" t="s">
        <v>35</v>
      </c>
      <c r="N26" s="14" t="s">
        <v>35</v>
      </c>
      <c r="O26" s="14" t="s">
        <v>35</v>
      </c>
      <c r="P26" s="14" t="s">
        <v>35</v>
      </c>
      <c r="Q26" s="14" t="s">
        <v>35</v>
      </c>
      <c r="R26" s="14" t="s">
        <v>35</v>
      </c>
    </row>
    <row r="27" spans="1:18" ht="15.75" thickBot="1">
      <c r="A27" s="17" t="s">
        <v>64</v>
      </c>
      <c r="B27" s="14"/>
      <c r="C27" s="10"/>
      <c r="D27" s="10" t="s">
        <v>155</v>
      </c>
      <c r="E27" s="14"/>
      <c r="F27" s="14"/>
      <c r="G27" s="14" t="s">
        <v>35</v>
      </c>
      <c r="H27" s="14" t="s">
        <v>35</v>
      </c>
      <c r="I27" s="14"/>
      <c r="J27" s="14"/>
      <c r="K27" s="14"/>
      <c r="L27" s="14"/>
      <c r="M27" s="14" t="s">
        <v>35</v>
      </c>
      <c r="N27" s="14" t="s">
        <v>35</v>
      </c>
      <c r="O27" s="14" t="s">
        <v>35</v>
      </c>
      <c r="P27" s="14" t="s">
        <v>35</v>
      </c>
      <c r="Q27" s="14" t="s">
        <v>35</v>
      </c>
      <c r="R27" s="14" t="s">
        <v>35</v>
      </c>
    </row>
    <row r="28" spans="1:18" ht="15.75" thickBot="1">
      <c r="A28" s="17" t="s">
        <v>65</v>
      </c>
      <c r="B28" s="14"/>
      <c r="C28" s="10" t="s">
        <v>156</v>
      </c>
      <c r="D28" s="10"/>
      <c r="E28" s="14" t="s">
        <v>35</v>
      </c>
      <c r="F28" s="14" t="s">
        <v>35</v>
      </c>
      <c r="G28" s="14" t="s">
        <v>35</v>
      </c>
      <c r="H28" s="14" t="s">
        <v>35</v>
      </c>
      <c r="I28" s="14"/>
      <c r="J28" s="14"/>
      <c r="K28" s="14"/>
      <c r="L28" s="14"/>
      <c r="M28" s="14" t="s">
        <v>35</v>
      </c>
      <c r="N28" s="14" t="s">
        <v>35</v>
      </c>
      <c r="O28" s="14" t="s">
        <v>35</v>
      </c>
      <c r="P28" s="14" t="s">
        <v>35</v>
      </c>
      <c r="Q28" s="14" t="s">
        <v>35</v>
      </c>
      <c r="R28" s="14" t="s">
        <v>35</v>
      </c>
    </row>
    <row r="29" spans="1:18" ht="26.25" thickBot="1">
      <c r="A29" s="17" t="s">
        <v>66</v>
      </c>
      <c r="B29" s="14"/>
      <c r="C29" s="14" t="s">
        <v>157</v>
      </c>
      <c r="D29" s="14" t="s">
        <v>154</v>
      </c>
      <c r="E29" s="14" t="s">
        <v>35</v>
      </c>
      <c r="F29" s="14" t="s">
        <v>35</v>
      </c>
      <c r="G29" s="14" t="s">
        <v>35</v>
      </c>
      <c r="H29" s="14" t="s">
        <v>35</v>
      </c>
      <c r="I29" s="14"/>
      <c r="J29" s="14"/>
      <c r="K29" s="14"/>
      <c r="L29" s="14"/>
      <c r="M29" s="14" t="s">
        <v>35</v>
      </c>
      <c r="N29" s="14" t="s">
        <v>35</v>
      </c>
      <c r="O29" s="14" t="s">
        <v>35</v>
      </c>
      <c r="P29" s="14" t="s">
        <v>35</v>
      </c>
      <c r="Q29" s="14" t="s">
        <v>35</v>
      </c>
      <c r="R29" s="14" t="s">
        <v>35</v>
      </c>
    </row>
    <row r="30" spans="1:18" ht="26.25" thickBot="1">
      <c r="A30" s="17" t="s">
        <v>67</v>
      </c>
      <c r="B30" s="14"/>
      <c r="C30" s="14" t="s">
        <v>157</v>
      </c>
      <c r="D30" s="14" t="s">
        <v>154</v>
      </c>
      <c r="E30" s="14" t="s">
        <v>35</v>
      </c>
      <c r="F30" s="14" t="s">
        <v>35</v>
      </c>
      <c r="G30" s="10" t="s">
        <v>35</v>
      </c>
      <c r="H30" s="10" t="s">
        <v>35</v>
      </c>
      <c r="I30" s="14"/>
      <c r="J30" s="14"/>
      <c r="K30" s="14"/>
      <c r="L30" s="14"/>
      <c r="M30" s="14" t="s">
        <v>35</v>
      </c>
      <c r="N30" s="14" t="s">
        <v>35</v>
      </c>
      <c r="O30" s="14" t="s">
        <v>35</v>
      </c>
      <c r="P30" s="14" t="s">
        <v>35</v>
      </c>
      <c r="Q30" s="14" t="s">
        <v>35</v>
      </c>
      <c r="R30" s="14" t="s">
        <v>35</v>
      </c>
    </row>
    <row r="31" spans="1:18" ht="15.75" thickBot="1">
      <c r="A31" s="17" t="s">
        <v>68</v>
      </c>
      <c r="B31" s="14"/>
      <c r="C31" s="14" t="s">
        <v>158</v>
      </c>
      <c r="D31" s="10"/>
      <c r="E31" s="14"/>
      <c r="F31" s="14"/>
      <c r="G31" s="14" t="s">
        <v>35</v>
      </c>
      <c r="H31" s="14" t="s">
        <v>35</v>
      </c>
      <c r="I31" s="14"/>
      <c r="J31" s="14"/>
      <c r="K31" s="14"/>
      <c r="L31" s="14"/>
      <c r="M31" s="14" t="s">
        <v>35</v>
      </c>
      <c r="N31" s="14" t="s">
        <v>35</v>
      </c>
      <c r="O31" s="14" t="s">
        <v>35</v>
      </c>
      <c r="P31" s="14" t="s">
        <v>35</v>
      </c>
      <c r="Q31" s="14" t="s">
        <v>35</v>
      </c>
      <c r="R31" s="14" t="s">
        <v>35</v>
      </c>
    </row>
    <row r="32" spans="1:18" ht="15.75" thickBot="1">
      <c r="A32" s="17" t="s">
        <v>69</v>
      </c>
      <c r="B32" s="14"/>
      <c r="C32" s="14" t="s">
        <v>158</v>
      </c>
      <c r="D32" s="10" t="s">
        <v>155</v>
      </c>
      <c r="E32" s="14"/>
      <c r="F32" s="14"/>
      <c r="G32" s="14" t="s">
        <v>35</v>
      </c>
      <c r="H32" s="14" t="s">
        <v>35</v>
      </c>
      <c r="I32" s="14"/>
      <c r="J32" s="14"/>
      <c r="K32" s="14"/>
      <c r="L32" s="14"/>
      <c r="M32" s="14" t="s">
        <v>35</v>
      </c>
      <c r="N32" s="14" t="s">
        <v>35</v>
      </c>
      <c r="O32" s="14" t="s">
        <v>35</v>
      </c>
      <c r="P32" s="14" t="s">
        <v>35</v>
      </c>
      <c r="Q32" s="14" t="s">
        <v>35</v>
      </c>
      <c r="R32" s="14" t="s">
        <v>35</v>
      </c>
    </row>
    <row r="33" spans="1:18" ht="29.25" customHeight="1" thickBot="1">
      <c r="A33" s="17"/>
      <c r="B33" s="14" t="s">
        <v>17</v>
      </c>
      <c r="C33" s="14"/>
      <c r="D33" s="10"/>
      <c r="E33" s="14"/>
      <c r="F33" s="14"/>
      <c r="G33" s="14"/>
      <c r="H33" s="14"/>
      <c r="I33" s="14"/>
      <c r="J33" s="14"/>
      <c r="K33" s="14"/>
      <c r="L33" s="14"/>
      <c r="M33" s="14"/>
      <c r="N33" s="14"/>
      <c r="O33" s="14"/>
      <c r="P33" s="14"/>
      <c r="Q33" s="14"/>
      <c r="R33" s="14"/>
    </row>
    <row r="34" spans="1:18" ht="36.75" customHeight="1" thickBot="1">
      <c r="A34" s="15" t="s">
        <v>74</v>
      </c>
      <c r="B34" s="10" t="s">
        <v>159</v>
      </c>
      <c r="C34" s="14"/>
      <c r="D34" s="10"/>
      <c r="E34" s="10"/>
      <c r="F34" s="14"/>
      <c r="G34" s="14"/>
      <c r="H34" s="14"/>
      <c r="I34" s="14"/>
      <c r="J34" s="14"/>
      <c r="K34" s="14"/>
      <c r="L34" s="14"/>
      <c r="M34" s="14"/>
      <c r="N34" s="14"/>
      <c r="O34" s="14"/>
      <c r="P34" s="14"/>
      <c r="Q34" s="14"/>
      <c r="R34" s="14" t="s">
        <v>160</v>
      </c>
    </row>
    <row r="35" spans="1:18" ht="15.75" thickBot="1">
      <c r="A35" s="15"/>
      <c r="B35" s="10" t="s">
        <v>161</v>
      </c>
      <c r="C35" s="14"/>
      <c r="D35" s="10"/>
      <c r="E35" s="10"/>
      <c r="F35" s="14"/>
      <c r="G35" s="14"/>
      <c r="H35" s="14"/>
      <c r="I35" s="14"/>
      <c r="J35" s="14"/>
      <c r="K35" s="14"/>
      <c r="L35" s="14"/>
      <c r="M35" s="14"/>
      <c r="N35" s="14"/>
      <c r="O35" s="14"/>
      <c r="P35" s="14"/>
      <c r="Q35" s="14"/>
      <c r="R35" s="14"/>
    </row>
    <row r="36" spans="1:18" ht="15.75" thickBot="1">
      <c r="A36" s="581" t="s">
        <v>73</v>
      </c>
      <c r="B36" s="582"/>
      <c r="C36" s="10" t="s">
        <v>162</v>
      </c>
      <c r="D36" s="10" t="s">
        <v>163</v>
      </c>
      <c r="E36" s="10" t="s">
        <v>35</v>
      </c>
      <c r="F36" s="14" t="s">
        <v>35</v>
      </c>
      <c r="G36" s="14" t="s">
        <v>35</v>
      </c>
      <c r="H36" s="14" t="s">
        <v>35</v>
      </c>
      <c r="I36" s="14"/>
      <c r="J36" s="14"/>
      <c r="K36" s="14"/>
      <c r="L36" s="14"/>
      <c r="M36" s="14" t="s">
        <v>35</v>
      </c>
      <c r="N36" s="14" t="s">
        <v>35</v>
      </c>
      <c r="O36" s="14" t="s">
        <v>35</v>
      </c>
      <c r="P36" s="14" t="s">
        <v>35</v>
      </c>
      <c r="Q36" s="14" t="s">
        <v>35</v>
      </c>
      <c r="R36" s="14" t="s">
        <v>35</v>
      </c>
    </row>
    <row r="37" spans="1:18" ht="15.75" thickBot="1">
      <c r="A37" s="15"/>
      <c r="B37" s="10"/>
      <c r="C37" s="14"/>
      <c r="D37" s="10"/>
      <c r="E37" s="10"/>
      <c r="F37" s="14"/>
      <c r="G37" s="14"/>
      <c r="H37" s="14"/>
      <c r="I37" s="14"/>
      <c r="J37" s="14"/>
      <c r="K37" s="14"/>
      <c r="L37" s="14"/>
      <c r="M37" s="14"/>
      <c r="N37" s="14"/>
      <c r="O37" s="14"/>
      <c r="P37" s="14"/>
      <c r="Q37" s="14"/>
      <c r="R37" s="14"/>
    </row>
    <row r="38" spans="1:18" ht="15">
      <c r="A38" s="577" t="s">
        <v>164</v>
      </c>
      <c r="B38" s="578"/>
      <c r="C38" s="578"/>
      <c r="D38" s="578"/>
      <c r="E38" s="578"/>
      <c r="F38" s="579"/>
      <c r="G38" s="562" t="s">
        <v>73</v>
      </c>
      <c r="H38" s="602" t="s">
        <v>88</v>
      </c>
      <c r="I38" s="574"/>
      <c r="J38" s="574"/>
      <c r="K38" s="574"/>
      <c r="L38" s="574"/>
      <c r="M38" s="574" t="s">
        <v>35</v>
      </c>
      <c r="N38" s="574" t="s">
        <v>35</v>
      </c>
      <c r="O38" s="574" t="s">
        <v>35</v>
      </c>
      <c r="P38" s="574" t="s">
        <v>35</v>
      </c>
      <c r="Q38" s="574" t="s">
        <v>35</v>
      </c>
      <c r="R38" s="574" t="s">
        <v>35</v>
      </c>
    </row>
    <row r="39" spans="1:18" ht="15">
      <c r="A39" s="568"/>
      <c r="B39" s="569"/>
      <c r="C39" s="569"/>
      <c r="D39" s="569"/>
      <c r="E39" s="569"/>
      <c r="F39" s="570"/>
      <c r="G39" s="563"/>
      <c r="H39" s="603"/>
      <c r="I39" s="575"/>
      <c r="J39" s="575"/>
      <c r="K39" s="575"/>
      <c r="L39" s="575"/>
      <c r="M39" s="575"/>
      <c r="N39" s="575"/>
      <c r="O39" s="575"/>
      <c r="P39" s="575"/>
      <c r="Q39" s="575"/>
      <c r="R39" s="575"/>
    </row>
    <row r="40" spans="1:18" ht="15">
      <c r="A40" s="568"/>
      <c r="B40" s="569"/>
      <c r="C40" s="569"/>
      <c r="D40" s="569"/>
      <c r="E40" s="569"/>
      <c r="F40" s="570"/>
      <c r="G40" s="563"/>
      <c r="H40" s="603"/>
      <c r="I40" s="575"/>
      <c r="J40" s="575"/>
      <c r="K40" s="575"/>
      <c r="L40" s="575"/>
      <c r="M40" s="575"/>
      <c r="N40" s="575"/>
      <c r="O40" s="575"/>
      <c r="P40" s="575"/>
      <c r="Q40" s="575"/>
      <c r="R40" s="575"/>
    </row>
    <row r="41" spans="1:18" ht="15.75" thickBot="1">
      <c r="A41" s="568"/>
      <c r="B41" s="569"/>
      <c r="C41" s="569"/>
      <c r="D41" s="569"/>
      <c r="E41" s="569"/>
      <c r="F41" s="570"/>
      <c r="G41" s="563"/>
      <c r="H41" s="604"/>
      <c r="I41" s="576"/>
      <c r="J41" s="576"/>
      <c r="K41" s="576"/>
      <c r="L41" s="576"/>
      <c r="M41" s="576"/>
      <c r="N41" s="576"/>
      <c r="O41" s="576"/>
      <c r="P41" s="576"/>
      <c r="Q41" s="576"/>
      <c r="R41" s="576"/>
    </row>
    <row r="42" spans="1:18" ht="24.75" thickBot="1">
      <c r="A42" s="568"/>
      <c r="B42" s="569"/>
      <c r="C42" s="569"/>
      <c r="D42" s="569"/>
      <c r="E42" s="569"/>
      <c r="F42" s="570"/>
      <c r="G42" s="563"/>
      <c r="H42" s="19" t="s">
        <v>89</v>
      </c>
      <c r="I42" s="10"/>
      <c r="J42" s="10"/>
      <c r="K42" s="10"/>
      <c r="L42" s="10"/>
      <c r="M42" s="10" t="s">
        <v>35</v>
      </c>
      <c r="N42" s="10" t="s">
        <v>35</v>
      </c>
      <c r="O42" s="10" t="s">
        <v>35</v>
      </c>
      <c r="P42" s="10" t="s">
        <v>35</v>
      </c>
      <c r="Q42" s="10" t="s">
        <v>35</v>
      </c>
      <c r="R42" s="10" t="s">
        <v>35</v>
      </c>
    </row>
    <row r="43" spans="1:18" ht="24.75" thickBot="1">
      <c r="A43" s="568"/>
      <c r="B43" s="569"/>
      <c r="C43" s="569"/>
      <c r="D43" s="569"/>
      <c r="E43" s="569"/>
      <c r="F43" s="570"/>
      <c r="G43" s="563"/>
      <c r="H43" s="19" t="s">
        <v>167</v>
      </c>
      <c r="I43" s="10"/>
      <c r="J43" s="10"/>
      <c r="K43" s="10"/>
      <c r="L43" s="10"/>
      <c r="M43" s="10" t="s">
        <v>35</v>
      </c>
      <c r="N43" s="10" t="s">
        <v>35</v>
      </c>
      <c r="O43" s="10" t="s">
        <v>35</v>
      </c>
      <c r="P43" s="10" t="s">
        <v>35</v>
      </c>
      <c r="Q43" s="10" t="s">
        <v>35</v>
      </c>
      <c r="R43" s="10" t="s">
        <v>35</v>
      </c>
    </row>
    <row r="44" spans="1:18" ht="15.75" thickBot="1">
      <c r="A44" s="571" t="s">
        <v>165</v>
      </c>
      <c r="B44" s="572"/>
      <c r="C44" s="572"/>
      <c r="D44" s="572"/>
      <c r="E44" s="572"/>
      <c r="F44" s="573"/>
      <c r="G44" s="563"/>
      <c r="H44" s="19" t="s">
        <v>93</v>
      </c>
      <c r="I44" s="14"/>
      <c r="J44" s="14"/>
      <c r="K44" s="14"/>
      <c r="L44" s="14"/>
      <c r="M44" s="14" t="s">
        <v>168</v>
      </c>
      <c r="N44" s="14" t="s">
        <v>168</v>
      </c>
      <c r="O44" s="14" t="s">
        <v>168</v>
      </c>
      <c r="P44" s="14" t="s">
        <v>168</v>
      </c>
      <c r="Q44" s="14" t="s">
        <v>168</v>
      </c>
      <c r="R44" s="14" t="s">
        <v>168</v>
      </c>
    </row>
    <row r="45" spans="1:18" ht="25.5" customHeight="1" thickBot="1">
      <c r="A45" s="559" t="s">
        <v>166</v>
      </c>
      <c r="B45" s="560"/>
      <c r="C45" s="560"/>
      <c r="D45" s="560"/>
      <c r="E45" s="560"/>
      <c r="F45" s="561"/>
      <c r="G45" s="564"/>
      <c r="H45" s="19" t="s">
        <v>95</v>
      </c>
      <c r="I45" s="14"/>
      <c r="J45" s="14"/>
      <c r="K45" s="14"/>
      <c r="L45" s="14"/>
      <c r="M45" s="14" t="s">
        <v>169</v>
      </c>
      <c r="N45" s="14" t="s">
        <v>169</v>
      </c>
      <c r="O45" s="14" t="s">
        <v>169</v>
      </c>
      <c r="P45" s="14" t="s">
        <v>169</v>
      </c>
      <c r="Q45" s="14" t="s">
        <v>169</v>
      </c>
      <c r="R45" s="14" t="s">
        <v>169</v>
      </c>
    </row>
    <row r="46" s="20" customFormat="1" ht="15"/>
    <row r="47" s="20" customFormat="1" ht="15"/>
    <row r="48" spans="1:18" s="20" customFormat="1" ht="15">
      <c r="A48" s="580" t="s">
        <v>170</v>
      </c>
      <c r="B48" s="580"/>
      <c r="C48" s="580"/>
      <c r="D48" s="580"/>
      <c r="E48" s="580"/>
      <c r="F48" s="580"/>
      <c r="G48" s="580"/>
      <c r="H48" s="580"/>
      <c r="I48" s="580"/>
      <c r="J48" s="580"/>
      <c r="K48" s="580"/>
      <c r="L48" s="580"/>
      <c r="M48" s="580"/>
      <c r="N48" s="580"/>
      <c r="O48" s="580"/>
      <c r="P48" s="580"/>
      <c r="Q48" s="580"/>
      <c r="R48" s="580"/>
    </row>
    <row r="49" spans="1:18" s="20" customFormat="1" ht="33" customHeight="1">
      <c r="A49" s="567" t="s">
        <v>171</v>
      </c>
      <c r="B49" s="567"/>
      <c r="C49" s="567"/>
      <c r="D49" s="567"/>
      <c r="E49" s="567"/>
      <c r="F49" s="567"/>
      <c r="G49" s="567"/>
      <c r="H49" s="567"/>
      <c r="I49" s="567"/>
      <c r="J49" s="567"/>
      <c r="K49" s="567"/>
      <c r="L49" s="567"/>
      <c r="M49" s="567"/>
      <c r="N49" s="567"/>
      <c r="O49" s="567"/>
      <c r="P49" s="567"/>
      <c r="Q49" s="567"/>
      <c r="R49" s="567"/>
    </row>
    <row r="50" spans="1:18" s="20" customFormat="1" ht="33" customHeight="1">
      <c r="A50" s="567" t="s">
        <v>172</v>
      </c>
      <c r="B50" s="567"/>
      <c r="C50" s="567"/>
      <c r="D50" s="567"/>
      <c r="E50" s="567"/>
      <c r="F50" s="567"/>
      <c r="G50" s="567"/>
      <c r="H50" s="567"/>
      <c r="I50" s="567"/>
      <c r="J50" s="567"/>
      <c r="K50" s="567"/>
      <c r="L50" s="567"/>
      <c r="M50" s="567"/>
      <c r="N50" s="567"/>
      <c r="O50" s="567"/>
      <c r="P50" s="567"/>
      <c r="Q50" s="567"/>
      <c r="R50" s="567"/>
    </row>
    <row r="51" spans="1:18" s="20" customFormat="1" ht="33" customHeight="1">
      <c r="A51" s="567" t="s">
        <v>173</v>
      </c>
      <c r="B51" s="567"/>
      <c r="C51" s="567"/>
      <c r="D51" s="567"/>
      <c r="E51" s="567"/>
      <c r="F51" s="567"/>
      <c r="G51" s="567"/>
      <c r="H51" s="567"/>
      <c r="I51" s="567"/>
      <c r="J51" s="567"/>
      <c r="K51" s="567"/>
      <c r="L51" s="567"/>
      <c r="M51" s="567"/>
      <c r="N51" s="567"/>
      <c r="O51" s="567"/>
      <c r="P51" s="567"/>
      <c r="Q51" s="5"/>
      <c r="R51" s="5"/>
    </row>
    <row r="52" spans="1:18" s="20" customFormat="1" ht="33" customHeight="1">
      <c r="A52" s="567" t="s">
        <v>174</v>
      </c>
      <c r="B52" s="567"/>
      <c r="C52" s="567"/>
      <c r="D52" s="567"/>
      <c r="E52" s="567"/>
      <c r="F52" s="567"/>
      <c r="G52" s="567"/>
      <c r="H52" s="567"/>
      <c r="I52" s="567"/>
      <c r="J52" s="567"/>
      <c r="K52" s="567"/>
      <c r="L52" s="567"/>
      <c r="M52" s="567"/>
      <c r="N52" s="567"/>
      <c r="O52" s="567"/>
      <c r="P52" s="567"/>
      <c r="Q52" s="5"/>
      <c r="R52" s="5"/>
    </row>
    <row r="53" spans="1:18" s="20" customFormat="1" ht="15">
      <c r="A53" s="580" t="s">
        <v>175</v>
      </c>
      <c r="B53" s="580"/>
      <c r="C53" s="580"/>
      <c r="D53" s="580"/>
      <c r="E53" s="580"/>
      <c r="F53" s="580"/>
      <c r="G53" s="580"/>
      <c r="H53" s="580"/>
      <c r="I53" s="580"/>
      <c r="J53" s="580"/>
      <c r="K53" s="580"/>
      <c r="L53" s="580"/>
      <c r="M53" s="580"/>
      <c r="N53" s="580"/>
      <c r="O53" s="580"/>
      <c r="P53" s="580"/>
      <c r="Q53" s="5"/>
      <c r="R53" s="5"/>
    </row>
    <row r="54" spans="1:18" s="20" customFormat="1" ht="55.5" customHeight="1">
      <c r="A54" s="580" t="s">
        <v>176</v>
      </c>
      <c r="B54" s="580"/>
      <c r="C54" s="580"/>
      <c r="D54" s="580"/>
      <c r="E54" s="580"/>
      <c r="F54" s="580"/>
      <c r="G54" s="580"/>
      <c r="H54" s="580"/>
      <c r="I54" s="580"/>
      <c r="J54" s="580"/>
      <c r="K54" s="580"/>
      <c r="L54" s="580"/>
      <c r="M54" s="580"/>
      <c r="N54" s="580"/>
      <c r="O54" s="580"/>
      <c r="P54" s="580"/>
      <c r="Q54" s="580"/>
      <c r="R54" s="580"/>
    </row>
    <row r="55" spans="1:18" s="20" customFormat="1" ht="45" customHeight="1">
      <c r="A55" s="580" t="s">
        <v>177</v>
      </c>
      <c r="B55" s="580"/>
      <c r="C55" s="580"/>
      <c r="D55" s="580"/>
      <c r="E55" s="580"/>
      <c r="F55" s="580"/>
      <c r="G55" s="580"/>
      <c r="H55" s="580"/>
      <c r="I55" s="580"/>
      <c r="J55" s="580"/>
      <c r="K55" s="580"/>
      <c r="L55" s="580"/>
      <c r="M55" s="580"/>
      <c r="N55" s="580"/>
      <c r="O55" s="580"/>
      <c r="P55" s="580"/>
      <c r="Q55" s="580"/>
      <c r="R55" s="580"/>
    </row>
    <row r="56" spans="1:18" s="20" customFormat="1" ht="15">
      <c r="A56" s="580" t="s">
        <v>178</v>
      </c>
      <c r="B56" s="580"/>
      <c r="C56" s="580"/>
      <c r="D56" s="580"/>
      <c r="E56" s="580"/>
      <c r="F56" s="580"/>
      <c r="G56" s="580"/>
      <c r="H56" s="580"/>
      <c r="I56" s="580"/>
      <c r="J56" s="580"/>
      <c r="K56" s="580"/>
      <c r="L56" s="580"/>
      <c r="M56" s="580"/>
      <c r="N56" s="580"/>
      <c r="O56" s="580"/>
      <c r="P56" s="580"/>
      <c r="Q56" s="5"/>
      <c r="R56" s="5"/>
    </row>
    <row r="57" spans="1:18" s="20" customFormat="1" ht="36" customHeight="1">
      <c r="A57" s="580" t="s">
        <v>179</v>
      </c>
      <c r="B57" s="580"/>
      <c r="C57" s="580"/>
      <c r="D57" s="580"/>
      <c r="E57" s="580"/>
      <c r="F57" s="580"/>
      <c r="G57" s="580"/>
      <c r="H57" s="580"/>
      <c r="I57" s="580"/>
      <c r="J57" s="580"/>
      <c r="K57" s="580"/>
      <c r="L57" s="580"/>
      <c r="M57" s="580"/>
      <c r="N57" s="580"/>
      <c r="O57" s="580"/>
      <c r="P57" s="580"/>
      <c r="Q57" s="580"/>
      <c r="R57" s="580"/>
    </row>
    <row r="58" spans="1:18" s="20" customFormat="1" ht="46.5" customHeight="1">
      <c r="A58" s="580" t="s">
        <v>180</v>
      </c>
      <c r="B58" s="580"/>
      <c r="C58" s="580"/>
      <c r="D58" s="580"/>
      <c r="E58" s="580"/>
      <c r="F58" s="580"/>
      <c r="G58" s="580"/>
      <c r="H58" s="580"/>
      <c r="I58" s="580"/>
      <c r="J58" s="580"/>
      <c r="K58" s="580"/>
      <c r="L58" s="580"/>
      <c r="M58" s="580"/>
      <c r="N58" s="580"/>
      <c r="O58" s="580"/>
      <c r="P58" s="580"/>
      <c r="Q58" s="580"/>
      <c r="R58" s="580"/>
    </row>
    <row r="59" spans="1:18" s="20" customFormat="1" ht="15">
      <c r="A59" s="5"/>
      <c r="B59" s="5"/>
      <c r="C59" s="5"/>
      <c r="D59" s="5"/>
      <c r="E59" s="5"/>
      <c r="F59" s="5"/>
      <c r="G59" s="5"/>
      <c r="H59" s="5"/>
      <c r="I59" s="5"/>
      <c r="J59" s="5"/>
      <c r="K59" s="5"/>
      <c r="L59" s="5"/>
      <c r="M59" s="5"/>
      <c r="N59" s="5"/>
      <c r="O59" s="5"/>
      <c r="P59" s="5"/>
      <c r="Q59" s="5"/>
      <c r="R59" s="5"/>
    </row>
    <row r="60" spans="1:18" ht="15">
      <c r="A60" s="3"/>
      <c r="B60" s="3"/>
      <c r="C60" s="3"/>
      <c r="D60" s="3"/>
      <c r="E60" s="3"/>
      <c r="F60" s="3"/>
      <c r="G60" s="3"/>
      <c r="H60" s="3"/>
      <c r="I60" s="3"/>
      <c r="J60" s="3"/>
      <c r="K60" s="3"/>
      <c r="L60" s="3"/>
      <c r="M60" s="3"/>
      <c r="N60" s="3"/>
      <c r="O60" s="3"/>
      <c r="P60" s="3"/>
      <c r="Q60" s="3"/>
      <c r="R60" s="3"/>
    </row>
    <row r="61" spans="1:18" ht="15">
      <c r="A61" s="3"/>
      <c r="B61" s="3"/>
      <c r="C61" s="3"/>
      <c r="D61" s="3"/>
      <c r="E61" s="3"/>
      <c r="F61" s="3"/>
      <c r="G61" s="3"/>
      <c r="H61" s="3"/>
      <c r="I61" s="3"/>
      <c r="J61" s="3"/>
      <c r="K61" s="3"/>
      <c r="L61" s="3"/>
      <c r="M61" s="3"/>
      <c r="N61" s="3"/>
      <c r="O61" s="3"/>
      <c r="P61" s="3"/>
      <c r="Q61" s="3"/>
      <c r="R61" s="3"/>
    </row>
    <row r="62" spans="1:18" ht="15">
      <c r="A62" s="3"/>
      <c r="B62" s="3"/>
      <c r="C62" s="3"/>
      <c r="D62" s="3"/>
      <c r="E62" s="3"/>
      <c r="F62" s="3"/>
      <c r="G62" s="3"/>
      <c r="H62" s="3"/>
      <c r="I62" s="3"/>
      <c r="J62" s="3"/>
      <c r="K62" s="3"/>
      <c r="L62" s="3"/>
      <c r="M62" s="3"/>
      <c r="N62" s="3"/>
      <c r="O62" s="3"/>
      <c r="P62" s="3"/>
      <c r="Q62" s="3"/>
      <c r="R62" s="3"/>
    </row>
    <row r="63" spans="1:18" ht="15">
      <c r="A63" s="3"/>
      <c r="B63" s="3"/>
      <c r="C63" s="3"/>
      <c r="D63" s="3"/>
      <c r="E63" s="3"/>
      <c r="F63" s="3"/>
      <c r="G63" s="3"/>
      <c r="H63" s="3"/>
      <c r="I63" s="3"/>
      <c r="J63" s="3"/>
      <c r="K63" s="3"/>
      <c r="L63" s="3"/>
      <c r="M63" s="3"/>
      <c r="N63" s="3"/>
      <c r="O63" s="3"/>
      <c r="P63" s="3"/>
      <c r="Q63" s="3"/>
      <c r="R63" s="3"/>
    </row>
  </sheetData>
  <sheetProtection/>
  <mergeCells count="72">
    <mergeCell ref="H4:I4"/>
    <mergeCell ref="C4:C8"/>
    <mergeCell ref="D4:D8"/>
    <mergeCell ref="M1:R1"/>
    <mergeCell ref="M2:R2"/>
    <mergeCell ref="E3:E8"/>
    <mergeCell ref="F3:F8"/>
    <mergeCell ref="G3:L3"/>
    <mergeCell ref="M3:N3"/>
    <mergeCell ref="Q3:R3"/>
    <mergeCell ref="M4:R4"/>
    <mergeCell ref="H38:H41"/>
    <mergeCell ref="I38:I41"/>
    <mergeCell ref="K17:K18"/>
    <mergeCell ref="F17:F18"/>
    <mergeCell ref="O3:P3"/>
    <mergeCell ref="L4:L8"/>
    <mergeCell ref="H5:H8"/>
    <mergeCell ref="I5:I8"/>
    <mergeCell ref="K4:K8"/>
    <mergeCell ref="C1:D2"/>
    <mergeCell ref="E1:L1"/>
    <mergeCell ref="E2:L2"/>
    <mergeCell ref="A17:A18"/>
    <mergeCell ref="B17:B18"/>
    <mergeCell ref="J17:J18"/>
    <mergeCell ref="C17:C18"/>
    <mergeCell ref="D17:D18"/>
    <mergeCell ref="J4:J8"/>
    <mergeCell ref="G4:G8"/>
    <mergeCell ref="A58:R58"/>
    <mergeCell ref="A57:R57"/>
    <mergeCell ref="P38:P41"/>
    <mergeCell ref="Q38:Q41"/>
    <mergeCell ref="R38:R41"/>
    <mergeCell ref="A48:R48"/>
    <mergeCell ref="A50:R50"/>
    <mergeCell ref="A49:R49"/>
    <mergeCell ref="L38:L41"/>
    <mergeCell ref="M38:M41"/>
    <mergeCell ref="A1:A8"/>
    <mergeCell ref="R17:R18"/>
    <mergeCell ref="A56:P56"/>
    <mergeCell ref="A53:P53"/>
    <mergeCell ref="A55:R55"/>
    <mergeCell ref="A54:R54"/>
    <mergeCell ref="J38:J41"/>
    <mergeCell ref="A36:B36"/>
    <mergeCell ref="E17:E18"/>
    <mergeCell ref="O17:O18"/>
    <mergeCell ref="P17:P18"/>
    <mergeCell ref="Q17:Q18"/>
    <mergeCell ref="N17:N18"/>
    <mergeCell ref="G17:G18"/>
    <mergeCell ref="H17:H18"/>
    <mergeCell ref="I17:I18"/>
    <mergeCell ref="A41:F41"/>
    <mergeCell ref="A38:F38"/>
    <mergeCell ref="K38:K41"/>
    <mergeCell ref="A39:F39"/>
    <mergeCell ref="A40:F40"/>
    <mergeCell ref="N38:N41"/>
    <mergeCell ref="A45:F45"/>
    <mergeCell ref="G38:G45"/>
    <mergeCell ref="M17:M18"/>
    <mergeCell ref="L17:L18"/>
    <mergeCell ref="A52:P52"/>
    <mergeCell ref="A51:P51"/>
    <mergeCell ref="A42:F42"/>
    <mergeCell ref="A43:F43"/>
    <mergeCell ref="A44:F44"/>
    <mergeCell ref="O38:O41"/>
  </mergeCells>
  <hyperlinks>
    <hyperlink ref="C1" location="_ftn1" display="_ftn1"/>
    <hyperlink ref="G4" location="_ftn2" display="_ftn2"/>
    <hyperlink ref="M8" location="_ftn5" display="_ftn5"/>
    <hyperlink ref="D22" location="_ftn6" display="_ftn6"/>
    <hyperlink ref="C23" location="_ftn7" display="_ftn7"/>
    <hyperlink ref="A48" location="_ftnref1" display="_ftnref1"/>
    <hyperlink ref="A53" location="_ftnref2" display="_ftnref2"/>
    <hyperlink ref="A54" r:id="rId1" display="_ftnref3"/>
    <hyperlink ref="A55" location="_ftnref4" display="_ftnref4"/>
    <hyperlink ref="A56" location="_ftnref5" display="_ftnref5"/>
    <hyperlink ref="A57" location="_ftnref6" display="_ftnref6"/>
    <hyperlink ref="A58" location="_ftnref7" display="_ftnref7"/>
  </hyperlinks>
  <printOptions/>
  <pageMargins left="0.31496062992125984" right="0.31496062992125984" top="0.15748031496062992" bottom="0.15748031496062992" header="0.31496062992125984" footer="0.31496062992125984"/>
  <pageSetup fitToHeight="0"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2019-05-29T14:26:11Z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