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ульный лист" sheetId="1" r:id="rId1"/>
    <sheet name="Пояснительная" sheetId="2" r:id="rId2"/>
    <sheet name="График учебного процесса " sheetId="3" r:id="rId3"/>
    <sheet name="План учебного процесса " sheetId="4" r:id="rId4"/>
    <sheet name="кабинеты" sheetId="5" r:id="rId5"/>
    <sheet name="Структура" sheetId="6" r:id="rId6"/>
    <sheet name="Лист3" sheetId="7" state="hidden" r:id="rId7"/>
  </sheets>
  <definedNames>
    <definedName name="_xlnm.Print_Area" localSheetId="3">'План учебного процесса '!$A$1:$Q$72</definedName>
  </definedNames>
  <calcPr fullCalcOnLoad="1"/>
</workbook>
</file>

<file path=xl/comments3.xml><?xml version="1.0" encoding="utf-8"?>
<comments xmlns="http://schemas.openxmlformats.org/spreadsheetml/2006/main">
  <authors>
    <author>Teacher</author>
    <author>USER</author>
  </authors>
  <commentList>
    <comment ref="E24" authorId="0">
      <text>
        <r>
          <rPr>
            <b/>
            <sz val="8"/>
            <rFont val="Tahoma"/>
            <family val="2"/>
          </rPr>
          <t>Сумма по строке I с 3 по 8 столбик</t>
        </r>
      </text>
    </comment>
    <comment ref="AY24" authorId="0">
      <text>
        <r>
          <rPr>
            <b/>
            <sz val="8"/>
            <rFont val="Tahoma"/>
            <family val="2"/>
          </rPr>
          <t>Сумма по строке I</t>
        </r>
      </text>
    </comment>
    <comment ref="E25" authorId="0">
      <text>
        <r>
          <rPr>
            <b/>
            <sz val="8"/>
            <rFont val="Tahoma"/>
            <family val="2"/>
          </rPr>
          <t>Сумма по строке II с 3 по 8 столбик</t>
        </r>
      </text>
    </comment>
    <comment ref="AY25" authorId="0">
      <text>
        <r>
          <rPr>
            <b/>
            <sz val="8"/>
            <rFont val="Tahoma"/>
            <family val="2"/>
          </rPr>
          <t>Сумма по строке II</t>
        </r>
      </text>
    </comment>
    <comment ref="E26" authorId="0">
      <text>
        <r>
          <rPr>
            <b/>
            <sz val="8"/>
            <rFont val="Tahoma"/>
            <family val="2"/>
          </rPr>
          <t>Сумма по строке II с 3 по 8 столбик</t>
        </r>
      </text>
    </comment>
    <comment ref="AY26" authorId="0">
      <text>
        <r>
          <rPr>
            <b/>
            <sz val="8"/>
            <rFont val="Tahoma"/>
            <family val="2"/>
          </rPr>
          <t>Сумма по строке II</t>
        </r>
      </text>
    </comment>
    <comment ref="E27" authorId="0">
      <text>
        <r>
          <rPr>
            <b/>
            <sz val="8"/>
            <rFont val="Tahoma"/>
            <family val="2"/>
          </rPr>
          <t>Сумма по строке II с 3 по 8 столбик</t>
        </r>
      </text>
    </comment>
    <comment ref="AY27" authorId="0">
      <text>
        <r>
          <rPr>
            <b/>
            <sz val="8"/>
            <rFont val="Tahoma"/>
            <family val="2"/>
          </rPr>
          <t>Сумма по строке II</t>
        </r>
      </text>
    </comment>
    <comment ref="E28" authorId="1">
      <text>
        <r>
          <rPr>
            <sz val="10"/>
            <rFont val="Tahoma"/>
            <family val="2"/>
          </rPr>
          <t xml:space="preserve">Сумма по столбцу </t>
        </r>
        <r>
          <rPr>
            <b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
</t>
        </r>
      </text>
    </comment>
    <comment ref="N28" authorId="0">
      <text>
        <r>
          <rPr>
            <sz val="8"/>
            <rFont val="Tahoma"/>
            <family val="2"/>
          </rPr>
          <t xml:space="preserve">Сумма по столбцу </t>
        </r>
        <r>
          <rPr>
            <b/>
            <sz val="8"/>
            <rFont val="Tahoma"/>
            <family val="2"/>
          </rPr>
          <t>3</t>
        </r>
      </text>
    </comment>
    <comment ref="S28" authorId="0">
      <text>
        <r>
          <rPr>
            <b/>
            <sz val="8"/>
            <rFont val="Tahoma"/>
            <family val="2"/>
          </rPr>
          <t>Сумма по столбцу 4</t>
        </r>
      </text>
    </comment>
    <comment ref="Z28" authorId="0">
      <text>
        <r>
          <rPr>
            <b/>
            <sz val="8"/>
            <rFont val="Tahoma"/>
            <family val="2"/>
          </rPr>
          <t>Сумма по столбцу 5</t>
        </r>
        <r>
          <rPr>
            <sz val="8"/>
            <rFont val="Tahoma"/>
            <family val="2"/>
          </rPr>
          <t xml:space="preserve">
</t>
        </r>
      </text>
    </comment>
    <comment ref="AG28" authorId="0">
      <text>
        <r>
          <rPr>
            <b/>
            <sz val="8"/>
            <rFont val="Tahoma"/>
            <family val="2"/>
          </rPr>
          <t>Сумма по столбцу 6</t>
        </r>
      </text>
    </comment>
    <comment ref="AM28" authorId="0">
      <text>
        <r>
          <rPr>
            <b/>
            <sz val="8"/>
            <rFont val="Tahoma"/>
            <family val="2"/>
          </rPr>
          <t>Сумма по столбцу 7</t>
        </r>
      </text>
    </comment>
    <comment ref="AT28" authorId="0">
      <text>
        <r>
          <rPr>
            <b/>
            <sz val="8"/>
            <rFont val="Tahoma"/>
            <family val="2"/>
          </rPr>
          <t>Сумма по столбцу 8</t>
        </r>
      </text>
    </comment>
    <comment ref="AY28" authorId="0">
      <text>
        <r>
          <rPr>
            <b/>
            <sz val="8"/>
            <rFont val="Tahoma"/>
            <family val="2"/>
          </rPr>
          <t xml:space="preserve">Сумма по столбцу 9
</t>
        </r>
      </text>
    </comment>
  </commentList>
</comments>
</file>

<file path=xl/comments4.xml><?xml version="1.0" encoding="utf-8"?>
<comments xmlns="http://schemas.openxmlformats.org/spreadsheetml/2006/main">
  <authors>
    <author>Teacher</author>
    <author>Pushkova L.</author>
  </authors>
  <commentList>
    <comment ref="D15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15" authorId="0">
      <text>
        <r>
          <rPr>
            <b/>
            <sz val="8"/>
            <rFont val="Tahoma"/>
            <family val="2"/>
          </rPr>
          <t>Сумма по столбцу 5 для этого раздела</t>
        </r>
      </text>
    </comment>
    <comment ref="F15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15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H15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I15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16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16" authorId="0">
      <text>
        <r>
          <rPr>
            <b/>
            <sz val="8"/>
            <rFont val="Tahoma"/>
            <family val="2"/>
          </rPr>
          <t>Сумма по столбцу 5 для этого раздела</t>
        </r>
      </text>
    </comment>
    <comment ref="F16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16" authorId="0">
      <text>
        <r>
          <rPr>
            <b/>
            <sz val="8"/>
            <rFont val="Tahoma"/>
            <family val="2"/>
          </rPr>
          <t>Сумма по столбцу 7 для этого раздела</t>
        </r>
      </text>
    </comment>
    <comment ref="H16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I16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17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17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18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18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19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19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0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0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1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21" authorId="0">
      <text>
        <r>
          <rPr>
            <b/>
            <sz val="8"/>
            <rFont val="Tahoma"/>
            <family val="2"/>
          </rPr>
          <t>Сумма по столбцу 5 для этого раздела</t>
        </r>
      </text>
    </comment>
    <comment ref="F21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21" authorId="0">
      <text>
        <r>
          <rPr>
            <b/>
            <sz val="8"/>
            <rFont val="Tahoma"/>
            <family val="2"/>
          </rPr>
          <t>Сумма по столбцу 7 для этого раздела</t>
        </r>
      </text>
    </comment>
    <comment ref="H21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I21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22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2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6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6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I26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27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7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8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D29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D30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D31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1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2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2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3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3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4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4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40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44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<sst xmlns="http://schemas.openxmlformats.org/spreadsheetml/2006/main" count="521" uniqueCount="370">
  <si>
    <t>Утверждаю</t>
  </si>
  <si>
    <t>«</t>
  </si>
  <si>
    <t>»</t>
  </si>
  <si>
    <t>г.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</si>
  <si>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</si>
  <si>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</si>
  <si>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</si>
  <si>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</si>
  <si>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</si>
  <si>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</si>
  <si>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</si>
  <si>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</si>
  <si>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</si>
  <si>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</si>
  <si>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</si>
  <si>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</si>
  <si>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</si>
  <si>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График учебного процесса</t>
  </si>
  <si>
    <t>Обозначения:</t>
  </si>
  <si>
    <t>х</t>
  </si>
  <si>
    <t>::</t>
  </si>
  <si>
    <t>К</t>
  </si>
  <si>
    <t>∆</t>
  </si>
  <si>
    <t>С</t>
  </si>
  <si>
    <t>Учебная практика</t>
  </si>
  <si>
    <t>Производствен-ная практика (по профилю специальности)</t>
  </si>
  <si>
    <t>Производствен-ная практика (преддиплом-ная)</t>
  </si>
  <si>
    <t>Промежуточная аттестация</t>
  </si>
  <si>
    <t>Каникулы</t>
  </si>
  <si>
    <t>Учебные сборы</t>
  </si>
  <si>
    <t>по специальности среднего профессионального образования</t>
  </si>
  <si>
    <t>код и наименование специальности</t>
  </si>
  <si>
    <t>по программе</t>
  </si>
  <si>
    <t>базовой</t>
  </si>
  <si>
    <t>подготовки</t>
  </si>
  <si>
    <t>Нормативный срок обучения -</t>
  </si>
  <si>
    <t>Форма обучения -</t>
  </si>
  <si>
    <t>1</t>
  </si>
  <si>
    <t>2</t>
  </si>
  <si>
    <t>Обучение по дисциплинам и междисциплинарным курсам</t>
  </si>
  <si>
    <t>Всего</t>
  </si>
  <si>
    <t>Государственная итоговая аттестация</t>
  </si>
  <si>
    <t>Производственная практика</t>
  </si>
  <si>
    <t>по профилю специальности</t>
  </si>
  <si>
    <t>II</t>
  </si>
  <si>
    <t>Индекс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</si>
  <si>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</si>
  <si>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</si>
  <si>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</si>
  <si>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</si>
  <si>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I курс</t>
  </si>
  <si>
    <t>II курс</t>
  </si>
  <si>
    <t>III курс</t>
  </si>
  <si>
    <t>ОГСЭ.00</t>
  </si>
  <si>
    <t>ОГСЭ.01</t>
  </si>
  <si>
    <t>ОГСЭ.02</t>
  </si>
  <si>
    <t>ОГСЭ.03</t>
  </si>
  <si>
    <t>ОГСЭ.04</t>
  </si>
  <si>
    <t>ЕН.00</t>
  </si>
  <si>
    <t>П.00</t>
  </si>
  <si>
    <t>ОП.00</t>
  </si>
  <si>
    <t>ОП.01</t>
  </si>
  <si>
    <t>ОП.02</t>
  </si>
  <si>
    <t>ОП.03</t>
  </si>
  <si>
    <t>ПМ.00</t>
  </si>
  <si>
    <t>ПМ.01</t>
  </si>
  <si>
    <t>МДК.01.01</t>
  </si>
  <si>
    <t>ПМ.02</t>
  </si>
  <si>
    <t>ПМ.03</t>
  </si>
  <si>
    <t>ГИА</t>
  </si>
  <si>
    <t>Основы философии</t>
  </si>
  <si>
    <t>История</t>
  </si>
  <si>
    <t>Иностранный язык</t>
  </si>
  <si>
    <t>Физическая культура</t>
  </si>
  <si>
    <t>учебной практики</t>
  </si>
  <si>
    <t>экзаменов</t>
  </si>
  <si>
    <t>3</t>
  </si>
  <si>
    <t xml:space="preserve">    29 - 5</t>
  </si>
  <si>
    <t>22 - 28</t>
  </si>
  <si>
    <t>15 - 21</t>
  </si>
  <si>
    <t>8 - 14</t>
  </si>
  <si>
    <t>1 - 7</t>
  </si>
  <si>
    <t>6 - 12</t>
  </si>
  <si>
    <t>13 - 19</t>
  </si>
  <si>
    <t>20 - 26</t>
  </si>
  <si>
    <t xml:space="preserve">     27 - 2</t>
  </si>
  <si>
    <t>3 - 9</t>
  </si>
  <si>
    <t>10 - 16</t>
  </si>
  <si>
    <t>17 - 23</t>
  </si>
  <si>
    <t>24 - 30</t>
  </si>
  <si>
    <t xml:space="preserve">    29 - 4</t>
  </si>
  <si>
    <t>5 - 11</t>
  </si>
  <si>
    <t>12 - 18</t>
  </si>
  <si>
    <t>19 - 25</t>
  </si>
  <si>
    <t xml:space="preserve">    26 - 1</t>
  </si>
  <si>
    <t>2 - 8</t>
  </si>
  <si>
    <t>9 - 15</t>
  </si>
  <si>
    <t>16 - 22</t>
  </si>
  <si>
    <t xml:space="preserve">    23 - 1</t>
  </si>
  <si>
    <t>23 - 29</t>
  </si>
  <si>
    <t xml:space="preserve">   30 - 5</t>
  </si>
  <si>
    <t xml:space="preserve">    27 - 3</t>
  </si>
  <si>
    <t>4 - 10</t>
  </si>
  <si>
    <t>11 - 17</t>
  </si>
  <si>
    <t>18 - 24</t>
  </si>
  <si>
    <t>25 - 31</t>
  </si>
  <si>
    <t xml:space="preserve">   29 - 5</t>
  </si>
  <si>
    <t xml:space="preserve">   27 - 2</t>
  </si>
  <si>
    <t>24 - 31</t>
  </si>
  <si>
    <t>III</t>
  </si>
  <si>
    <t>Математика</t>
  </si>
  <si>
    <t>ЕН.01</t>
  </si>
  <si>
    <t>Общепрофессиональные дисциплины</t>
  </si>
  <si>
    <t>Профессиональные модули</t>
  </si>
  <si>
    <t>МДК.02.01</t>
  </si>
  <si>
    <t>: :</t>
  </si>
  <si>
    <t>Х</t>
  </si>
  <si>
    <t>4</t>
  </si>
  <si>
    <t>ОП.08</t>
  </si>
  <si>
    <t>ОП.09</t>
  </si>
  <si>
    <t>Производственная практика (по профилю специальности)</t>
  </si>
  <si>
    <t>3 года и 10 мес.</t>
  </si>
  <si>
    <t>IV</t>
  </si>
  <si>
    <t>IV курс</t>
  </si>
  <si>
    <t>ОП.04</t>
  </si>
  <si>
    <t>ОП.05</t>
  </si>
  <si>
    <t>ОП.06</t>
  </si>
  <si>
    <t>Г.С.Шатило</t>
  </si>
  <si>
    <t xml:space="preserve">          "Мурманский индустриальный  колледж "</t>
  </si>
  <si>
    <t>Квалификация:         техник</t>
  </si>
  <si>
    <t>Инженерная графика</t>
  </si>
  <si>
    <t>Выполнение работ по одной или нескольким профессиям рабочих, должностям служащих</t>
  </si>
  <si>
    <t>ЕН.02</t>
  </si>
  <si>
    <t>ОП.10</t>
  </si>
  <si>
    <t>МДК.03.01</t>
  </si>
  <si>
    <t>ПМ.04</t>
  </si>
  <si>
    <t>2. Сводные данные по бюджету времени (в неделях)</t>
  </si>
  <si>
    <t>наименование образовательной организации</t>
  </si>
  <si>
    <t>УП</t>
  </si>
  <si>
    <t>ПП</t>
  </si>
  <si>
    <t>Государственная  итоговая аттестация</t>
  </si>
  <si>
    <t>Подготовка к государствен-ной итоговой аттестации</t>
  </si>
  <si>
    <t xml:space="preserve">                                        </t>
  </si>
  <si>
    <t>Директор ГАПОУ МО "МИК"</t>
  </si>
  <si>
    <t xml:space="preserve">Государственное автономное профессиональное образовательное учреждение </t>
  </si>
  <si>
    <t>Мурманской области</t>
  </si>
  <si>
    <t>Наименование циклов, дисциплин, профессиональных модулей, МДК, практик</t>
  </si>
  <si>
    <t xml:space="preserve">преддипломная </t>
  </si>
  <si>
    <t>Теоретичес-кое обучение</t>
  </si>
  <si>
    <t>Неделя отсутст-вует</t>
  </si>
  <si>
    <t>*</t>
  </si>
  <si>
    <t>Экологические основы природопользования</t>
  </si>
  <si>
    <t xml:space="preserve">                                УЧЕБНЫЙ ПЛАН</t>
  </si>
  <si>
    <r>
      <t>1.2.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Организация учебного процесса и режим занятий</t>
    </r>
  </si>
  <si>
    <t xml:space="preserve">Производственная (профессиональная) практика осуществляется по договорам в организациях, представляющих объекты практики. Руководство практикой строится на основе Положения о производственной (профессиональной) практике студентов, курсантов образовательных учреждений СПО; программы профессиональных модулей, учитывающих требования стандарта СПО и специфику производственных процессов организаций. </t>
  </si>
  <si>
    <t>Промежуточная аттестация проводится в форме зачетов, экзаменов, защиты курсовых работ (проектов). Промежуточная аттестация в форме зачета проводится за счет часов, отведенных на освоение соответствующей учебной дисциплины или профессионального модуля. В каждом учебном году количество экзаменов не должно превышать 8, а количество зачетов-10 (без учета зачетов по физкультуре).</t>
  </si>
  <si>
    <t>Завершающим этапом обучения является государственная итоговая аттестация, которая проводится в форме защиты выпускной квалификационной работы (дипломного проекта), соответствующей содержанию профессиональных модулей ППССЗ.</t>
  </si>
  <si>
    <t>1.ПОЯСНИТЕЛЬНАЯ ЗАПИСКА</t>
  </si>
  <si>
    <t>Наименование</t>
  </si>
  <si>
    <t>социально-экономических дисциплин;</t>
  </si>
  <si>
    <t>математики;</t>
  </si>
  <si>
    <t>экологических основ природопользования;</t>
  </si>
  <si>
    <t>инженерной графики;</t>
  </si>
  <si>
    <t>слесарно-механические;</t>
  </si>
  <si>
    <t>Залы:</t>
  </si>
  <si>
    <t>библиотека, читальный зал с выходом в сеть Интернет</t>
  </si>
  <si>
    <t>актовый зал</t>
  </si>
  <si>
    <t>ОК и ПК</t>
  </si>
  <si>
    <t xml:space="preserve">Материаловедение </t>
  </si>
  <si>
    <t>Общее устройство судов</t>
  </si>
  <si>
    <t>Безопасность жизнедеятельности</t>
  </si>
  <si>
    <t>ПП.01</t>
  </si>
  <si>
    <t>ПП.03</t>
  </si>
  <si>
    <t>УП.04</t>
  </si>
  <si>
    <t>ПП.04</t>
  </si>
  <si>
    <t>Э</t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</si>
  <si>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объемные параметры учебной нагрузки в целом, по годам обучения и по семестрам;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</si>
  <si>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перечень учебных дисциплин, профессиональных модулей и их составных элементов (междисциплинарных курсов, учебной и производственной практик);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</si>
  <si>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последовательность изучения учебных дисциплин и профессиональных модулей;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</si>
  <si>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виды учебных занятий;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</si>
  <si>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форму  и порядок проведения государственной (итоговой) аттестации.</t>
    </r>
  </si>
  <si>
    <r>
      <t>Настоящий рабочий учебный план предусматривает возможность организации учебного процесса в режиме пятидневной или шестидневной учебной недели.</t>
    </r>
    <r>
      <rPr>
        <sz val="12"/>
        <color indexed="8"/>
        <rFont val="Times New Roman"/>
        <family val="1"/>
      </rPr>
      <t xml:space="preserve"> Основной формой организации образовательного процесса  является лабораторно-экзаменационная сессия, продолжительность которой составляет 6 недель, остальное время - самостоятельное изучение учебного материала.</t>
    </r>
    <r>
      <rPr>
        <sz val="12"/>
        <color indexed="8"/>
        <rFont val="Georgia"/>
        <family val="1"/>
      </rPr>
      <t> </t>
    </r>
    <r>
      <rPr>
        <sz val="12"/>
        <color indexed="8"/>
        <rFont val="Times New Roman"/>
        <family val="1"/>
      </rPr>
      <t xml:space="preserve">Сессия условно фиксируется в рабочем учебном плане. </t>
    </r>
    <r>
      <rPr>
        <sz val="12"/>
        <rFont val="Times New Roman"/>
        <family val="1"/>
      </rPr>
      <t xml:space="preserve"> Применяемый режим учебной недели регламентируется расписанием занятий.</t>
    </r>
    <r>
      <rPr>
        <sz val="12"/>
        <color indexed="8"/>
        <rFont val="Georgia"/>
        <family val="1"/>
      </rPr>
      <t xml:space="preserve"> </t>
    </r>
    <r>
      <rPr>
        <sz val="12"/>
        <color indexed="8"/>
        <rFont val="Times New Roman"/>
        <family val="1"/>
      </rPr>
      <t>Продолжительность обязательных учебных (аудиторных) занятий не должна  превышать 8 часов в день.</t>
    </r>
  </si>
  <si>
    <t xml:space="preserve">     Продолжительность академического часа составляет, как правило, 45 минут. В периоды неблагоприятных климатических условий, полярной ночи,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материала. Аудиторные занятия по одному предмету могут группироваться парами.</t>
  </si>
  <si>
    <r>
      <t xml:space="preserve">Сессия включает обязательные учебные (аудиторные) занятия (обзорные, установочные, практические занятия, лабораторные работы), курсовые работы (проекты), промежуточную аттестацию, консультации, дни отдыха. </t>
    </r>
    <r>
      <rPr>
        <sz val="12"/>
        <rFont val="Times New Roman"/>
        <family val="1"/>
      </rPr>
      <t>Текущий и промежуточный  контроль знаний носит различные формы и определяется преподавателем при планировании занятий.</t>
    </r>
  </si>
  <si>
    <t>Консультации по всем дисциплинам, изучаемым в данном учебном го.ду, планируются из расчета 4 часов в год на каждого студента и могут проводиться как в период сессии, так и в межсессионное время</t>
  </si>
  <si>
    <t>2. Образовательные циклы</t>
  </si>
  <si>
    <t>2.1.  Гуманитарный, социально-экономический, математический и естественно научный   циклы.</t>
  </si>
  <si>
    <r>
      <t>Учебные дисциплины «Основы философии» и «История» «Общегуманитарного и социально-экономического цикла» в плане учебного процесса предлагаются к изучению на 1 курсе. Дисциплины «Математического и общего естественно научного цикла» составляют менее 1/3 от общего объема времени изучения.  С учетом увлечения часов на изучение данных дисциплин, программа их изучения позволяет поднять базовый уровень студентов  по профильным темам.</t>
    </r>
    <r>
      <rPr>
        <sz val="12"/>
        <color indexed="8"/>
        <rFont val="Georgia"/>
        <family val="1"/>
      </rPr>
      <t xml:space="preserve"> </t>
    </r>
    <r>
      <rPr>
        <sz val="12"/>
        <color indexed="8"/>
        <rFont val="Times New Roman"/>
        <family val="1"/>
      </rPr>
      <t>В рабочем учебном плане по дисциплине "Физическая культура" предусматриваются занятия в объеме не менее двух часов на группу, которые проводятся как установочные.    Программа данной дисциплины реализуется в течение всего периода обучения и выполняется студентом самостоятельно. Для контроля ее выполнения планируется проведение письменной контрольной работы.</t>
    </r>
  </si>
  <si>
    <t> Программа дисциплины "Иностранный язык" реализуется в течение всего периода обучения</t>
  </si>
  <si>
    <t>Преддипломная (квалификационная) практика является обязательной для всех студентов, проводится после последней сессии и предшествует итоговой государственной аттестации. Преддипломная (квалификационная) практика реализуется студентом по направлению образовательного учреждения в объеме не более 4 недель.</t>
  </si>
  <si>
    <t>Студенты, имеющие стаж работы по профилю специальности (родственной ей) или работающие на должностях, соответствующих получаемой квалификации, освобождаются от прохождения практики, кроме преддипломной (квалификационной).</t>
  </si>
  <si>
    <r>
      <t>2.2.Общепрофессиональные дисциплины и профессиональный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цикл.</t>
    </r>
  </si>
  <si>
    <t>Изучение общепрофессиональных дисциплин рассредоточено по курсам. При заочной  форме обучения осуществляются следующие виды учебной деятельности: обязательные аудиторные занятия (урок, лекция, семинар, лабораторные работы и практические занятия), промежуточная аттестация, консультации, производственная (профессиональная) практика, итоговая государственная аттестация. Лабораторные работы и практические занятия выполняются в объеме, предусмотренном рабочим учебным планом.</t>
  </si>
  <si>
    <t>Производственная (профессиональная) практика реализуется в объеме, предусмотренном для очной формы обучения. Все этапы учебной (профессиональной) практики, предусмотренные ФГОС, должны быть выполнены. Учебная и производственная практики реализуются студентом самостоятельно с представлением и последующей защитой отчета в форме собеседования.</t>
  </si>
  <si>
    <t>2.3. Формирование вариативной части ППССЗ</t>
  </si>
  <si>
    <t xml:space="preserve">Вариативная часть распределена между общепрофессиональными дисциплинами и профессиональными модулями. Самостоятельная работа студентов распределена пропорционально часам аудиторной нагрузки. </t>
  </si>
  <si>
    <t>2.4. .Порядок аттестации студентов</t>
  </si>
  <si>
    <t>По окончании обучения при условии 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образца.</t>
  </si>
  <si>
    <t>Экзамены проводятся за счет дополнительного времени, выделенного в рабочем учебном плане на промежуточную и Государственную (итоговую) аттестацию. Промежуточная аттестация в форме экзамена проводится в день, освобожденный от других форм учебной нагрузки. В период выделенного времени на промежуточную аттестацию, студенты, по различным причинам не сдавшие в установленные сроки зачеты, могут проходить промежуточную аттестацию. Формы промежуточной аттестации могут быть различными (индивидуальные опросы, тестирование, контрольные работы, защита рефератов или курсовых проектов  и т. д.), и определяются рабочими учебными программами.</t>
  </si>
  <si>
    <t xml:space="preserve">Лицу, не завершившему образование по ОПОП, не прошедшему государственной (итоговой) аттестации или получившему на государственной (итоговой) аттестации неудовлетворительные результаты, выдается справка установленного образца об обучении в образовательном учреждении. </t>
  </si>
  <si>
    <t>заочная</t>
  </si>
  <si>
    <t>На базе среднего общего образования</t>
  </si>
  <si>
    <t xml:space="preserve"> 26.02.02 Судостроение</t>
  </si>
  <si>
    <r>
      <t>1.1.</t>
    </r>
    <r>
      <rPr>
        <b/>
        <sz val="12"/>
        <rFont val="Times New Roman"/>
        <family val="1"/>
      </rPr>
      <t>Нормативная база реализации программы подготовки специалистов среднего звена по специальности  26.02.02 Судостроение</t>
    </r>
  </si>
  <si>
    <r>
      <t>Настоящий рабочий учебный план программы подготовки специалистов среднего звена (ППССЗ) государственного автономного профессионального образовательного учреждения Мурманской области «Мурманский индустриальный колледж» разработан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>на основе федерального государственного образовательного стандарта среднего профессионального образования (далее СПО) по специальности  26.02.02 Судостроение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утвержденного приказом Министерства образования и науки Российской Федерации 7 мая 2014 г. N 440., зарегистрирован в Минюсте РФ  11 июня 2014 г. N 32677,  и ряда нормативных документов, регламентирующих порядок разработки рабочих учебных планов.</t>
    </r>
  </si>
  <si>
    <t>№</t>
  </si>
  <si>
    <t>КАБИНЕТЫ</t>
  </si>
  <si>
    <t>иностранного языка;</t>
  </si>
  <si>
    <t>механики;</t>
  </si>
  <si>
    <t>метрологии и стандартизации;</t>
  </si>
  <si>
    <t>общего устройства судов;</t>
  </si>
  <si>
    <t>технологии судостроения;</t>
  </si>
  <si>
    <t>экономики организации;</t>
  </si>
  <si>
    <t>безопасности жизнедеятельности и охраны труда.</t>
  </si>
  <si>
    <t>ЛАБОРАТОРИИ</t>
  </si>
  <si>
    <t>электроники и электротехники;</t>
  </si>
  <si>
    <t>автоматизированного проектирования конструкторской документации;</t>
  </si>
  <si>
    <t>материаловедения</t>
  </si>
  <si>
    <t>МАСТЕРСКИЕ</t>
  </si>
  <si>
    <t>сварочного производства;</t>
  </si>
  <si>
    <t>слесарно-сборочные</t>
  </si>
  <si>
    <t>СПОРТИВНЫЕ КОМПЛЕКСЫ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</si>
  <si>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</si>
  <si>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</si>
  <si>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</si>
  <si>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</t>
  </si>
  <si>
    <t>Библиотека</t>
  </si>
  <si>
    <t>Читальный зал с выходом в сеть интернет</t>
  </si>
  <si>
    <t>Актовый зал.</t>
  </si>
  <si>
    <t>Технологические процессы ремонта судов и типовых деталей судовых конструкций</t>
  </si>
  <si>
    <t>Основы управления подразделением организации</t>
  </si>
  <si>
    <t>Управление  подразделением организации</t>
  </si>
  <si>
    <t>ПП.02</t>
  </si>
  <si>
    <t>Конструкторская подготовка производства в судостроительной организации</t>
  </si>
  <si>
    <t>Конструкторское обеспечение судостроительного производства</t>
  </si>
  <si>
    <t>Технологическая подготовка производства в судостроении</t>
  </si>
  <si>
    <t>Контроль и пусконаладка технологических процессов судостроительного производства</t>
  </si>
  <si>
    <t>Экономика организации</t>
  </si>
  <si>
    <t>Основы автоматизации технологических процессов</t>
  </si>
  <si>
    <t>ОП.07</t>
  </si>
  <si>
    <t>Сварочное производство</t>
  </si>
  <si>
    <t>Метрология и стандартизация</t>
  </si>
  <si>
    <t>Электроника и электротехника</t>
  </si>
  <si>
    <t xml:space="preserve">Механика </t>
  </si>
  <si>
    <t>ЕН.03</t>
  </si>
  <si>
    <t>Информатика и информационные технологии</t>
  </si>
  <si>
    <t>контрольные работы</t>
  </si>
  <si>
    <r>
      <t xml:space="preserve">Рабочим учебным планом предусмотрено выполнение </t>
    </r>
    <r>
      <rPr>
        <i/>
        <sz val="12"/>
        <rFont val="Times New Roman"/>
        <family val="1"/>
      </rPr>
      <t>курсовой работы</t>
    </r>
    <r>
      <rPr>
        <sz val="12"/>
        <rFont val="Times New Roman"/>
        <family val="1"/>
      </rPr>
      <t xml:space="preserve"> - по  МДК.01.01  Технологическая подготовка производства в судостроении</t>
    </r>
  </si>
  <si>
    <t>Структура программы подготовки специалистов среднего звена  базовой подготовки</t>
  </si>
  <si>
    <t>Общий гуманитарный и социально-экономический учебный цикл</t>
  </si>
  <si>
    <t xml:space="preserve">ОГСЭ.01. </t>
  </si>
  <si>
    <t>ОК 1 - 9</t>
  </si>
  <si>
    <t xml:space="preserve">ОГСЭ.02. </t>
  </si>
  <si>
    <t>ОК 2, 3, 6, 7</t>
  </si>
  <si>
    <t>ОГСЭ.03.</t>
  </si>
  <si>
    <t xml:space="preserve">ОК 1 - 9ПК 1.3, 1.4
</t>
  </si>
  <si>
    <t xml:space="preserve">ОГСЭ.04. </t>
  </si>
  <si>
    <t>Математический и общий естественно-научный учебный цикл</t>
  </si>
  <si>
    <t>ЕН.01.</t>
  </si>
  <si>
    <t xml:space="preserve"> Математика</t>
  </si>
  <si>
    <t xml:space="preserve">ОК 1 - 9,  ПК 2.1, 2.3, 3.4, 3.6
</t>
  </si>
  <si>
    <t xml:space="preserve">ОК 1 - 9, ПК 2.1, 2.3, 3.4, 3.6
</t>
  </si>
  <si>
    <t xml:space="preserve">ЕН.03. </t>
  </si>
  <si>
    <t xml:space="preserve"> Экологические основы природопользования</t>
  </si>
  <si>
    <t xml:space="preserve">ОК 1 - 9,  ПК 1.1 - 1.3, 2.1, 2.3, 3.6
</t>
  </si>
  <si>
    <t>Профессиональный учебный цикл</t>
  </si>
  <si>
    <t xml:space="preserve">ОП.01. </t>
  </si>
  <si>
    <t xml:space="preserve">ОК 1 - 9, ПК 1.2, 1.3, 2.1 - 2.3, 3.3, 3.4, 3.6
</t>
  </si>
  <si>
    <t>ОП.02.</t>
  </si>
  <si>
    <t>Механика</t>
  </si>
  <si>
    <t>ОП.03.</t>
  </si>
  <si>
    <t xml:space="preserve">ОК 1 - 9,  ПК 1.2, 1.3, 2.1 - 2.3
ПК 3.3, 3.4, 3.6
</t>
  </si>
  <si>
    <t>ОП.04.</t>
  </si>
  <si>
    <t>Материаловедение</t>
  </si>
  <si>
    <t xml:space="preserve">ОК 1 - 9,  ПК 1.2, 1.3, 2.1 - 2.3, 3.3, 3.4, 3.6
</t>
  </si>
  <si>
    <t xml:space="preserve">ОП.05. </t>
  </si>
  <si>
    <t xml:space="preserve">ОК 1 - 9, ПК 1.1 - 1.3, 2.3, 3.4
</t>
  </si>
  <si>
    <t xml:space="preserve">ОП.06. </t>
  </si>
  <si>
    <t>. Сварочное производство</t>
  </si>
  <si>
    <t xml:space="preserve">ОК 1 - 9,  ПК 1.1 - 1.4
</t>
  </si>
  <si>
    <t xml:space="preserve">ОП.07. </t>
  </si>
  <si>
    <t xml:space="preserve">ОК 1 - 9,  ПК 1.1, 1.3, 2.1, 2.2
</t>
  </si>
  <si>
    <t>ОП.08.</t>
  </si>
  <si>
    <t>ОК 1 - 9ПК 1.2, 1.4, 2.1 - 2.3, 3.4</t>
  </si>
  <si>
    <t>ОП.09.</t>
  </si>
  <si>
    <t>. Экономика организации</t>
  </si>
  <si>
    <t xml:space="preserve">ОК 1 - 9
ПК 1.3, 1.4, 3.1, 3.2, 3.5, 3.6
</t>
  </si>
  <si>
    <t>ОП 10</t>
  </si>
  <si>
    <t xml:space="preserve">ОК 1 - 9
ПК 1.1 - 1.4, 2.1 - 2.3, 3.1 - 3.4
</t>
  </si>
  <si>
    <t xml:space="preserve">МДК.01.01. </t>
  </si>
  <si>
    <t xml:space="preserve">ОК 1 - 9, ПК 1.1 - 1.4
</t>
  </si>
  <si>
    <t>Конструкторское обеспечение судостроительного производстваКонструкторское обеспечение судостроительного производства</t>
  </si>
  <si>
    <t>МДК.02.01.</t>
  </si>
  <si>
    <t xml:space="preserve">ОК 1 - 9, ПК 2.1 - 2.3
</t>
  </si>
  <si>
    <t>Управление подразделением организации</t>
  </si>
  <si>
    <t xml:space="preserve">МДК.03.01. </t>
  </si>
  <si>
    <t xml:space="preserve">ОК 1 - 9, ПК 3.1 - 3.6
</t>
  </si>
  <si>
    <t>Распределение обязательной нагрузки по курсам и семестрам (час в семестр)</t>
  </si>
  <si>
    <t>самостоятельная работа</t>
  </si>
  <si>
    <t>в т.ч.</t>
  </si>
  <si>
    <t>лекций</t>
  </si>
  <si>
    <t>курсовых работ (проектов)</t>
  </si>
  <si>
    <t xml:space="preserve"> -/з,-/-,-/-,-/-</t>
  </si>
  <si>
    <t>Обязательная часть учебных циклов ППССЗ</t>
  </si>
  <si>
    <t>Математический и общий естественнонаучный  учебный цикл</t>
  </si>
  <si>
    <t xml:space="preserve"> -/-,-/з,-/-,-/-</t>
  </si>
  <si>
    <t xml:space="preserve"> -/-,-/-,-/з,-/-</t>
  </si>
  <si>
    <t>УП.01</t>
  </si>
  <si>
    <t>УП.02</t>
  </si>
  <si>
    <t>УП.03.</t>
  </si>
  <si>
    <t>МДК.04.01</t>
  </si>
  <si>
    <t>МДК.04.02</t>
  </si>
  <si>
    <t>Итого</t>
  </si>
  <si>
    <t>ПП (ПД).</t>
  </si>
  <si>
    <t>Производственная практика (преддипломная)</t>
  </si>
  <si>
    <t>Государственная итоговая аттестация (6 нед.)</t>
  </si>
  <si>
    <r>
      <t>Консультации</t>
    </r>
    <r>
      <rPr>
        <sz val="10"/>
        <rFont val="Times New Roman"/>
        <family val="1"/>
      </rPr>
      <t xml:space="preserve"> (4 ч. / на 1 об-ся в год)</t>
    </r>
  </si>
  <si>
    <t>1.Программа базовой подготовки</t>
  </si>
  <si>
    <t>дисциплин и МДК</t>
  </si>
  <si>
    <t>1.1. Дипломный проект</t>
  </si>
  <si>
    <t xml:space="preserve">производств. практики </t>
  </si>
  <si>
    <t>преддипл.практика</t>
  </si>
  <si>
    <t>Выполнение дипломного  проекта с 18 мая по 14 июня (всего 4 нед.)</t>
  </si>
  <si>
    <t>зачётов</t>
  </si>
  <si>
    <t>Формы промежуточной аттестации      К/ З/Э</t>
  </si>
  <si>
    <t xml:space="preserve"> к/з,-/-,-/-,-/-</t>
  </si>
  <si>
    <t xml:space="preserve"> -/з,-/з,-/з,-/з</t>
  </si>
  <si>
    <t xml:space="preserve"> -/-,к/Э,-/-,-/-</t>
  </si>
  <si>
    <t xml:space="preserve"> -/-,к/з,-/-,-/-</t>
  </si>
  <si>
    <t xml:space="preserve"> -/-,-/-,-/-,к/Э</t>
  </si>
  <si>
    <r>
      <t>Домашние контрольные работы подлежат обязательному рецензированию.</t>
    </r>
    <r>
      <rPr>
        <sz val="12"/>
        <color indexed="8"/>
        <rFont val="Georgia"/>
        <family val="1"/>
      </rPr>
      <t xml:space="preserve"> </t>
    </r>
    <r>
      <rPr>
        <sz val="12"/>
        <color indexed="8"/>
        <rFont val="Times New Roman"/>
        <family val="1"/>
      </rPr>
      <t>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технологий.</t>
    </r>
  </si>
  <si>
    <r>
      <t xml:space="preserve">Зачеты проводятся  за счет времени, отведенного на образовательный предмет, дисциплину или профессиональный модуль.  </t>
    </r>
    <r>
      <rPr>
        <sz val="12"/>
        <color indexed="8"/>
        <rFont val="Times New Roman"/>
        <family val="1"/>
      </rPr>
      <t>В межсессионный период выполняются домашние контрольные работы, количество которых в учебном году не более десяти, а по отдельной дисциплине – не более двух. </t>
    </r>
  </si>
  <si>
    <t>Промежуточная аттестация включает экзамены, зачеты, контрольные работы, курсовую работу (проект). Курсовая работа (проект) выполняется за счет времени, отводимого на изучение данной дисциплины и в объеме, предусмотренном рабочим  учебным планом. На консультацию по  курсовой работе (проект) отводится 1 час на одного обучающегося.</t>
  </si>
  <si>
    <t>Государственная итоговая аттестации  проводиться в форме защиты диломной работы (проекта) по ПМ 01. «Организация технического обслуживания и ремонта электрического и электромеханического оборудования.».. Для подготовки и защиты дипломного проекта (работы) выделяется 6 недель. Консультации 4 часа на одного обучающегося.</t>
  </si>
  <si>
    <t>4. Перечень кабинетов, лабораторий, мастерских и др. для подготовки по специальности СПО ППССЗ 26.02.02  Судостроение</t>
  </si>
  <si>
    <t>Учебный год начинаетсяне позже 1 октября и заканчивается согласно графика учебного процесса и рабочего учебного плана по данной специальности.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</si>
  <si>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распределение различных форм промежуточной аттестации по годам обучения и по  семестрам;</t>
    </r>
  </si>
  <si>
    <r>
      <rPr>
        <sz val="7"/>
        <rFont val="Times New Roman"/>
        <family val="1"/>
      </rPr>
      <t> </t>
    </r>
    <r>
      <rPr>
        <sz val="12"/>
        <rFont val="Times New Roman"/>
        <family val="1"/>
      </rPr>
      <t>Данный учебный план определяет качественные и количественные характеристики ОПОП по специальности среднего профессионального образования, который включает:</t>
    </r>
  </si>
  <si>
    <t>Обязательная форма промежуточной аттестации по профессиональным модулям- квалификационный экзамен,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компетенций. По окончании  ПМ 04 Выполнение работ по одной или нескольким профессиям рабочих, должностям служащих,  проводится квалификационный экзамен по профессии 18908 Судокорпусник-ремонтник.</t>
  </si>
  <si>
    <t>Нормативный срок обучения по специальности   26.02.02 Судостроение составляет На базе среднего общего образования 3 года 10 месяцев.</t>
  </si>
  <si>
    <t>ОП.11</t>
  </si>
  <si>
    <t>Охрана труда</t>
  </si>
  <si>
    <t>Технологический процесс слесарно-монтажных работ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</si>
  <si>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</si>
  <si>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</si>
  <si>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</si>
  <si>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</si>
  <si>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</si>
  <si>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</si>
  <si>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</si>
  <si>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</si>
  <si>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Защита дипломного проекта  с 15 июня по 28 июня (всего 2 нед.)</t>
  </si>
  <si>
    <t xml:space="preserve"> -/-,-/-,-/-,-/Э</t>
  </si>
  <si>
    <t xml:space="preserve"> -/-,-/-,к/з,-/-</t>
  </si>
  <si>
    <t xml:space="preserve"> -/-,-/-,-/з,К/Э</t>
  </si>
  <si>
    <t>Э (к)</t>
  </si>
  <si>
    <t>Э (К)</t>
  </si>
  <si>
    <t xml:space="preserve"> к/-,-/-,-/-,-/-</t>
  </si>
  <si>
    <t xml:space="preserve"> -/-,-/-,-/-,-/з</t>
  </si>
  <si>
    <t xml:space="preserve"> -/-,з/-,-/-,-/-</t>
  </si>
  <si>
    <t xml:space="preserve"> -/-,-/-,к/з,-/Э</t>
  </si>
  <si>
    <t xml:space="preserve"> -/-,-/з,-/Э,-/-</t>
  </si>
  <si>
    <t xml:space="preserve">3. План учебного процесса (программа подготовки специалистов среднего звена) по специальности  26.02.02 "Судостроение"                                                     Начало подготовки - 2018 г.   (заочная форма)              </t>
  </si>
  <si>
    <t>22 з, 12 э</t>
  </si>
  <si>
    <t>лаб. и практ. занятий, вкл. семинары</t>
  </si>
  <si>
    <t>Заведующий отделением судоремонта и электроэксплуатации                                                     Л. И. Кулиш</t>
  </si>
  <si>
    <r>
      <t>Группа 2</t>
    </r>
    <r>
      <rPr>
        <b/>
        <sz val="10"/>
        <rFont val="Times New Roman"/>
        <family val="1"/>
      </rPr>
      <t>1-з</t>
    </r>
  </si>
  <si>
    <t>Основы компьютерного проектирования и моделирования корпусных конструкций судов</t>
  </si>
  <si>
    <t>МДК.02.02</t>
  </si>
  <si>
    <t>Руководитель МК морских  профессий, судоремонта и электрического обслуживания                Веселова Е.Ю.               Протокол №___ от "___"_______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</si>
</sst>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sz val="12"/>
      <name val="Symbol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7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4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0" xfId="53">
      <alignment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vertical="center"/>
      <protection/>
    </xf>
    <xf numFmtId="0" fontId="24" fillId="0" borderId="0" xfId="0" applyFont="1" applyAlignment="1">
      <alignment horizontal="justify" vertical="center"/>
    </xf>
    <xf numFmtId="0" fontId="4" fillId="32" borderId="0" xfId="0" applyFont="1" applyFill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17" fillId="0" borderId="11" xfId="53" applyFont="1" applyBorder="1" applyAlignment="1">
      <alignment vertical="center" wrapText="1"/>
      <protection/>
    </xf>
    <xf numFmtId="0" fontId="17" fillId="0" borderId="11" xfId="53" applyFont="1" applyBorder="1" applyAlignment="1">
      <alignment vertical="center"/>
      <protection/>
    </xf>
    <xf numFmtId="0" fontId="17" fillId="0" borderId="11" xfId="53" applyFont="1" applyBorder="1" applyAlignment="1">
      <alignment/>
      <protection/>
    </xf>
    <xf numFmtId="0" fontId="17" fillId="0" borderId="11" xfId="53" applyFont="1" applyBorder="1" applyAlignment="1">
      <alignment horizontal="left" vertical="center"/>
      <protection/>
    </xf>
    <xf numFmtId="0" fontId="4" fillId="0" borderId="11" xfId="53" applyFont="1" applyBorder="1" applyAlignment="1">
      <alignment vertical="center"/>
      <protection/>
    </xf>
    <xf numFmtId="0" fontId="17" fillId="0" borderId="11" xfId="53" applyFont="1" applyBorder="1" applyAlignment="1">
      <alignment horizontal="left" vertical="center" wrapText="1"/>
      <protection/>
    </xf>
    <xf numFmtId="0" fontId="17" fillId="0" borderId="11" xfId="53" applyFont="1" applyBorder="1" applyAlignment="1">
      <alignment vertical="top"/>
      <protection/>
    </xf>
    <xf numFmtId="0" fontId="4" fillId="0" borderId="11" xfId="53" applyFont="1" applyBorder="1" applyAlignment="1">
      <alignment vertical="top"/>
      <protection/>
    </xf>
    <xf numFmtId="0" fontId="4" fillId="0" borderId="11" xfId="53" applyFont="1" applyBorder="1">
      <alignment/>
      <protection/>
    </xf>
    <xf numFmtId="0" fontId="4" fillId="0" borderId="11" xfId="53" applyFont="1" applyBorder="1" applyAlignment="1">
      <alignment/>
      <protection/>
    </xf>
    <xf numFmtId="0" fontId="18" fillId="0" borderId="11" xfId="53" applyFont="1" applyBorder="1" applyAlignment="1">
      <alignment vertical="center"/>
      <protection/>
    </xf>
    <xf numFmtId="0" fontId="17" fillId="0" borderId="11" xfId="53" applyFont="1" applyBorder="1" applyAlignment="1">
      <alignment horizontal="left"/>
      <protection/>
    </xf>
    <xf numFmtId="0" fontId="18" fillId="0" borderId="11" xfId="53" applyFont="1" applyBorder="1" applyAlignment="1">
      <alignment vertical="center" wrapText="1"/>
      <protection/>
    </xf>
    <xf numFmtId="0" fontId="17" fillId="0" borderId="0" xfId="53" applyFont="1" applyAlignment="1">
      <alignment/>
      <protection/>
    </xf>
    <xf numFmtId="49" fontId="7" fillId="0" borderId="0" xfId="55" applyNumberFormat="1" applyFont="1" applyAlignment="1">
      <alignment/>
      <protection/>
    </xf>
    <xf numFmtId="49" fontId="4" fillId="0" borderId="0" xfId="55" applyNumberFormat="1" applyFont="1">
      <alignment/>
      <protection/>
    </xf>
    <xf numFmtId="49" fontId="2" fillId="0" borderId="11" xfId="55" applyNumberFormat="1" applyFont="1" applyBorder="1" applyAlignment="1">
      <alignment horizontal="center" vertical="center" textRotation="90"/>
      <protection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11" xfId="55" applyNumberFormat="1" applyFont="1" applyBorder="1">
      <alignment/>
      <protection/>
    </xf>
    <xf numFmtId="49" fontId="2" fillId="0" borderId="12" xfId="55" applyNumberFormat="1" applyFont="1" applyBorder="1">
      <alignment/>
      <protection/>
    </xf>
    <xf numFmtId="49" fontId="20" fillId="0" borderId="11" xfId="55" applyNumberFormat="1" applyFont="1" applyBorder="1">
      <alignment/>
      <protection/>
    </xf>
    <xf numFmtId="0" fontId="6" fillId="0" borderId="13" xfId="55" applyFont="1" applyBorder="1" applyAlignment="1">
      <alignment horizontal="center" textRotation="90" wrapText="1"/>
      <protection/>
    </xf>
    <xf numFmtId="0" fontId="14" fillId="0" borderId="14" xfId="55" applyFont="1" applyBorder="1" applyAlignment="1">
      <alignment horizontal="center" wrapText="1"/>
      <protection/>
    </xf>
    <xf numFmtId="49" fontId="2" fillId="0" borderId="15" xfId="55" applyNumberFormat="1" applyFont="1" applyBorder="1">
      <alignment/>
      <protection/>
    </xf>
    <xf numFmtId="49" fontId="4" fillId="0" borderId="16" xfId="55" applyNumberFormat="1" applyFont="1" applyBorder="1">
      <alignment/>
      <protection/>
    </xf>
    <xf numFmtId="49" fontId="4" fillId="0" borderId="11" xfId="55" applyNumberFormat="1" applyFont="1" applyBorder="1">
      <alignment/>
      <protection/>
    </xf>
    <xf numFmtId="49" fontId="16" fillId="0" borderId="11" xfId="55" applyNumberFormat="1" applyFont="1" applyBorder="1">
      <alignment/>
      <protection/>
    </xf>
    <xf numFmtId="49" fontId="21" fillId="0" borderId="11" xfId="55" applyNumberFormat="1" applyFont="1" applyBorder="1">
      <alignment/>
      <protection/>
    </xf>
    <xf numFmtId="49" fontId="16" fillId="0" borderId="0" xfId="55" applyNumberFormat="1" applyFont="1" applyBorder="1">
      <alignment/>
      <protection/>
    </xf>
    <xf numFmtId="49" fontId="4" fillId="0" borderId="0" xfId="55" applyNumberFormat="1" applyFont="1" applyAlignment="1">
      <alignment horizontal="center"/>
      <protection/>
    </xf>
    <xf numFmtId="49" fontId="4" fillId="0" borderId="0" xfId="55" applyNumberFormat="1" applyFont="1" applyAlignment="1">
      <alignment/>
      <protection/>
    </xf>
    <xf numFmtId="49" fontId="2" fillId="0" borderId="0" xfId="55" applyNumberFormat="1" applyFont="1" applyAlignment="1">
      <alignment vertical="top" wrapText="1"/>
      <protection/>
    </xf>
    <xf numFmtId="49" fontId="4" fillId="0" borderId="0" xfId="55" applyNumberFormat="1" applyFont="1" applyAlignment="1">
      <alignment horizontal="center" vertical="top" wrapText="1"/>
      <protection/>
    </xf>
    <xf numFmtId="49" fontId="4" fillId="0" borderId="17" xfId="55" applyNumberFormat="1" applyFont="1" applyBorder="1">
      <alignment/>
      <protection/>
    </xf>
    <xf numFmtId="49" fontId="4" fillId="0" borderId="18" xfId="55" applyNumberFormat="1" applyFont="1" applyBorder="1">
      <alignment/>
      <protection/>
    </xf>
    <xf numFmtId="49" fontId="4" fillId="0" borderId="19" xfId="55" applyNumberFormat="1" applyFont="1" applyBorder="1">
      <alignment/>
      <protection/>
    </xf>
    <xf numFmtId="49" fontId="4" fillId="0" borderId="0" xfId="55" applyNumberFormat="1" applyFont="1" applyBorder="1">
      <alignment/>
      <protection/>
    </xf>
    <xf numFmtId="49" fontId="4" fillId="0" borderId="20" xfId="55" applyNumberFormat="1" applyFont="1" applyBorder="1">
      <alignment/>
      <protection/>
    </xf>
    <xf numFmtId="49" fontId="4" fillId="0" borderId="10" xfId="55" applyNumberFormat="1" applyFont="1" applyBorder="1">
      <alignment/>
      <protection/>
    </xf>
    <xf numFmtId="49" fontId="4" fillId="0" borderId="21" xfId="55" applyNumberFormat="1" applyFont="1" applyBorder="1">
      <alignment/>
      <protection/>
    </xf>
    <xf numFmtId="49" fontId="6" fillId="0" borderId="0" xfId="55" applyNumberFormat="1" applyFont="1" applyAlignment="1">
      <alignment horizontal="center" vertical="center" wrapText="1"/>
      <protection/>
    </xf>
    <xf numFmtId="49" fontId="6" fillId="0" borderId="0" xfId="55" applyNumberFormat="1" applyFont="1">
      <alignment/>
      <protection/>
    </xf>
    <xf numFmtId="0" fontId="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27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7" fillId="33" borderId="0" xfId="56" applyFont="1" applyFill="1" applyBorder="1" applyAlignment="1">
      <alignment vertical="center"/>
      <protection/>
    </xf>
    <xf numFmtId="0" fontId="2" fillId="33" borderId="0" xfId="56" applyFont="1" applyFill="1" applyBorder="1" applyAlignment="1">
      <alignment vertical="center"/>
      <protection/>
    </xf>
    <xf numFmtId="0" fontId="17" fillId="33" borderId="0" xfId="56" applyFont="1" applyFill="1" applyBorder="1" applyAlignment="1">
      <alignment horizontal="center" vertical="center"/>
      <protection/>
    </xf>
    <xf numFmtId="0" fontId="2" fillId="33" borderId="22" xfId="56" applyFont="1" applyFill="1" applyBorder="1" applyAlignment="1">
      <alignment horizontal="center" vertical="center"/>
      <protection/>
    </xf>
    <xf numFmtId="0" fontId="2" fillId="33" borderId="13" xfId="56" applyFont="1" applyFill="1" applyBorder="1" applyAlignment="1">
      <alignment horizontal="center" vertical="center"/>
      <protection/>
    </xf>
    <xf numFmtId="0" fontId="2" fillId="33" borderId="23" xfId="56" applyFont="1" applyFill="1" applyBorder="1" applyAlignment="1">
      <alignment horizontal="center" vertical="center"/>
      <protection/>
    </xf>
    <xf numFmtId="1" fontId="2" fillId="33" borderId="13" xfId="56" applyNumberFormat="1" applyFont="1" applyFill="1" applyBorder="1" applyAlignment="1">
      <alignment horizontal="center" vertical="center"/>
      <protection/>
    </xf>
    <xf numFmtId="1" fontId="2" fillId="33" borderId="23" xfId="56" applyNumberFormat="1" applyFont="1" applyFill="1" applyBorder="1" applyAlignment="1">
      <alignment horizontal="center" vertical="center"/>
      <protection/>
    </xf>
    <xf numFmtId="1" fontId="2" fillId="33" borderId="24" xfId="56" applyNumberFormat="1" applyFont="1" applyFill="1" applyBorder="1" applyAlignment="1">
      <alignment horizontal="center" vertical="center"/>
      <protection/>
    </xf>
    <xf numFmtId="1" fontId="2" fillId="33" borderId="25" xfId="56" applyNumberFormat="1" applyFont="1" applyFill="1" applyBorder="1" applyAlignment="1">
      <alignment horizontal="center" vertical="center"/>
      <protection/>
    </xf>
    <xf numFmtId="1" fontId="2" fillId="33" borderId="26" xfId="56" applyNumberFormat="1" applyFont="1" applyFill="1" applyBorder="1" applyAlignment="1">
      <alignment horizontal="center" vertical="center"/>
      <protection/>
    </xf>
    <xf numFmtId="0" fontId="2" fillId="33" borderId="25" xfId="56" applyFont="1" applyFill="1" applyBorder="1" applyAlignment="1">
      <alignment horizontal="center" vertical="center"/>
      <protection/>
    </xf>
    <xf numFmtId="0" fontId="2" fillId="33" borderId="26" xfId="56" applyFont="1" applyFill="1" applyBorder="1" applyAlignment="1">
      <alignment horizontal="center" vertical="center"/>
      <protection/>
    </xf>
    <xf numFmtId="0" fontId="2" fillId="33" borderId="0" xfId="56" applyFont="1" applyFill="1" applyBorder="1" applyAlignment="1">
      <alignment horizontal="center" vertical="center"/>
      <protection/>
    </xf>
    <xf numFmtId="0" fontId="13" fillId="33" borderId="22" xfId="56" applyFont="1" applyFill="1" applyBorder="1" applyAlignment="1">
      <alignment horizontal="center" vertical="center"/>
      <protection/>
    </xf>
    <xf numFmtId="0" fontId="13" fillId="33" borderId="13" xfId="56" applyFont="1" applyFill="1" applyBorder="1" applyAlignment="1">
      <alignment horizontal="left" vertical="center" wrapText="1"/>
      <protection/>
    </xf>
    <xf numFmtId="0" fontId="13" fillId="33" borderId="23" xfId="56" applyFont="1" applyFill="1" applyBorder="1" applyAlignment="1">
      <alignment horizontal="center" vertical="center"/>
      <protection/>
    </xf>
    <xf numFmtId="1" fontId="13" fillId="33" borderId="13" xfId="56" applyNumberFormat="1" applyFont="1" applyFill="1" applyBorder="1" applyAlignment="1">
      <alignment horizontal="center" vertical="center"/>
      <protection/>
    </xf>
    <xf numFmtId="1" fontId="13" fillId="33" borderId="23" xfId="56" applyNumberFormat="1" applyFont="1" applyFill="1" applyBorder="1" applyAlignment="1">
      <alignment horizontal="center" vertical="center"/>
      <protection/>
    </xf>
    <xf numFmtId="1" fontId="13" fillId="33" borderId="24" xfId="56" applyNumberFormat="1" applyFont="1" applyFill="1" applyBorder="1" applyAlignment="1">
      <alignment horizontal="center" vertical="center"/>
      <protection/>
    </xf>
    <xf numFmtId="1" fontId="13" fillId="33" borderId="25" xfId="56" applyNumberFormat="1" applyFont="1" applyFill="1" applyBorder="1" applyAlignment="1">
      <alignment horizontal="center" vertical="center"/>
      <protection/>
    </xf>
    <xf numFmtId="1" fontId="13" fillId="33" borderId="26" xfId="56" applyNumberFormat="1" applyFont="1" applyFill="1" applyBorder="1" applyAlignment="1">
      <alignment horizontal="center" vertical="center"/>
      <protection/>
    </xf>
    <xf numFmtId="0" fontId="13" fillId="33" borderId="22" xfId="56" applyFont="1" applyFill="1" applyBorder="1" applyAlignment="1">
      <alignment horizontal="left" vertical="center"/>
      <protection/>
    </xf>
    <xf numFmtId="0" fontId="2" fillId="33" borderId="27" xfId="56" applyFont="1" applyFill="1" applyBorder="1" applyAlignment="1">
      <alignment horizontal="left" vertical="center"/>
      <protection/>
    </xf>
    <xf numFmtId="0" fontId="2" fillId="33" borderId="10" xfId="56" applyFont="1" applyFill="1" applyBorder="1" applyAlignment="1">
      <alignment horizontal="center" vertical="center"/>
      <protection/>
    </xf>
    <xf numFmtId="1" fontId="2" fillId="33" borderId="28" xfId="56" applyNumberFormat="1" applyFont="1" applyFill="1" applyBorder="1" applyAlignment="1">
      <alignment horizontal="center" vertical="center"/>
      <protection/>
    </xf>
    <xf numFmtId="1" fontId="2" fillId="33" borderId="10" xfId="56" applyNumberFormat="1" applyFont="1" applyFill="1" applyBorder="1" applyAlignment="1">
      <alignment horizontal="center" vertical="center"/>
      <protection/>
    </xf>
    <xf numFmtId="1" fontId="2" fillId="33" borderId="21" xfId="56" applyNumberFormat="1" applyFont="1" applyFill="1" applyBorder="1" applyAlignment="1">
      <alignment horizontal="center" vertical="center"/>
      <protection/>
    </xf>
    <xf numFmtId="1" fontId="2" fillId="33" borderId="29" xfId="56" applyNumberFormat="1" applyFont="1" applyFill="1" applyBorder="1" applyAlignment="1">
      <alignment horizontal="center" vertical="center"/>
      <protection/>
    </xf>
    <xf numFmtId="1" fontId="2" fillId="33" borderId="30" xfId="56" applyNumberFormat="1" applyFont="1" applyFill="1" applyBorder="1" applyAlignment="1">
      <alignment horizontal="center" vertical="center"/>
      <protection/>
    </xf>
    <xf numFmtId="0" fontId="2" fillId="33" borderId="31" xfId="56" applyFont="1" applyFill="1" applyBorder="1" applyAlignment="1">
      <alignment horizontal="left" vertical="center"/>
      <protection/>
    </xf>
    <xf numFmtId="0" fontId="2" fillId="33" borderId="32" xfId="56" applyFont="1" applyFill="1" applyBorder="1" applyAlignment="1">
      <alignment horizontal="center" vertical="center"/>
      <protection/>
    </xf>
    <xf numFmtId="1" fontId="2" fillId="33" borderId="33" xfId="56" applyNumberFormat="1" applyFont="1" applyFill="1" applyBorder="1" applyAlignment="1">
      <alignment horizontal="center" vertical="center"/>
      <protection/>
    </xf>
    <xf numFmtId="1" fontId="2" fillId="33" borderId="32" xfId="56" applyNumberFormat="1" applyFont="1" applyFill="1" applyBorder="1" applyAlignment="1">
      <alignment horizontal="center" vertical="center"/>
      <protection/>
    </xf>
    <xf numFmtId="1" fontId="2" fillId="33" borderId="15" xfId="56" applyNumberFormat="1" applyFont="1" applyFill="1" applyBorder="1" applyAlignment="1">
      <alignment horizontal="center" vertical="center"/>
      <protection/>
    </xf>
    <xf numFmtId="1" fontId="2" fillId="33" borderId="11" xfId="56" applyNumberFormat="1" applyFont="1" applyFill="1" applyBorder="1" applyAlignment="1">
      <alignment horizontal="center" vertical="center"/>
      <protection/>
    </xf>
    <xf numFmtId="1" fontId="2" fillId="33" borderId="34" xfId="56" applyNumberFormat="1" applyFont="1" applyFill="1" applyBorder="1" applyAlignment="1">
      <alignment horizontal="center" vertical="center"/>
      <protection/>
    </xf>
    <xf numFmtId="0" fontId="2" fillId="33" borderId="35" xfId="56" applyFont="1" applyFill="1" applyBorder="1" applyAlignment="1">
      <alignment horizontal="left" vertical="center"/>
      <protection/>
    </xf>
    <xf numFmtId="0" fontId="2" fillId="33" borderId="18" xfId="56" applyFont="1" applyFill="1" applyBorder="1" applyAlignment="1">
      <alignment horizontal="center" vertical="center"/>
      <protection/>
    </xf>
    <xf numFmtId="1" fontId="2" fillId="33" borderId="36" xfId="56" applyNumberFormat="1" applyFont="1" applyFill="1" applyBorder="1" applyAlignment="1">
      <alignment horizontal="center" vertical="center"/>
      <protection/>
    </xf>
    <xf numFmtId="1" fontId="2" fillId="33" borderId="18" xfId="56" applyNumberFormat="1" applyFont="1" applyFill="1" applyBorder="1" applyAlignment="1">
      <alignment horizontal="center" vertical="center"/>
      <protection/>
    </xf>
    <xf numFmtId="1" fontId="13" fillId="33" borderId="19" xfId="56" applyNumberFormat="1" applyFont="1" applyFill="1" applyBorder="1" applyAlignment="1">
      <alignment horizontal="center" vertical="center"/>
      <protection/>
    </xf>
    <xf numFmtId="1" fontId="2" fillId="33" borderId="12" xfId="56" applyNumberFormat="1" applyFont="1" applyFill="1" applyBorder="1" applyAlignment="1">
      <alignment horizontal="center" vertical="center"/>
      <protection/>
    </xf>
    <xf numFmtId="1" fontId="2" fillId="33" borderId="37" xfId="56" applyNumberFormat="1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vertical="center"/>
      <protection/>
    </xf>
    <xf numFmtId="1" fontId="2" fillId="33" borderId="19" xfId="56" applyNumberFormat="1" applyFont="1" applyFill="1" applyBorder="1" applyAlignment="1">
      <alignment horizontal="center" vertical="center"/>
      <protection/>
    </xf>
    <xf numFmtId="0" fontId="13" fillId="33" borderId="25" xfId="56" applyFont="1" applyFill="1" applyBorder="1" applyAlignment="1">
      <alignment horizontal="center" vertical="center"/>
      <protection/>
    </xf>
    <xf numFmtId="0" fontId="13" fillId="33" borderId="26" xfId="56" applyFont="1" applyFill="1" applyBorder="1" applyAlignment="1">
      <alignment horizontal="center" vertical="center"/>
      <protection/>
    </xf>
    <xf numFmtId="0" fontId="2" fillId="33" borderId="27" xfId="56" applyFont="1" applyFill="1" applyBorder="1" applyAlignment="1">
      <alignment horizontal="left" vertical="center" wrapText="1"/>
      <protection/>
    </xf>
    <xf numFmtId="0" fontId="2" fillId="33" borderId="31" xfId="56" applyFont="1" applyFill="1" applyBorder="1" applyAlignment="1">
      <alignment horizontal="left" vertical="center" wrapText="1"/>
      <protection/>
    </xf>
    <xf numFmtId="0" fontId="2" fillId="33" borderId="33" xfId="56" applyFont="1" applyFill="1" applyBorder="1" applyAlignment="1">
      <alignment horizontal="left" vertical="center" wrapText="1"/>
      <protection/>
    </xf>
    <xf numFmtId="0" fontId="2" fillId="33" borderId="36" xfId="56" applyFont="1" applyFill="1" applyBorder="1" applyAlignment="1">
      <alignment horizontal="left" vertical="center" wrapText="1"/>
      <protection/>
    </xf>
    <xf numFmtId="0" fontId="13" fillId="33" borderId="24" xfId="56" applyFont="1" applyFill="1" applyBorder="1" applyAlignment="1">
      <alignment horizontal="center" vertical="center"/>
      <protection/>
    </xf>
    <xf numFmtId="0" fontId="15" fillId="33" borderId="0" xfId="56" applyFont="1" applyFill="1" applyBorder="1" applyAlignment="1">
      <alignment vertical="center"/>
      <protection/>
    </xf>
    <xf numFmtId="1" fontId="13" fillId="33" borderId="13" xfId="56" applyNumberFormat="1" applyFont="1" applyFill="1" applyBorder="1" applyAlignment="1">
      <alignment horizontal="center" vertical="center" wrapText="1"/>
      <protection/>
    </xf>
    <xf numFmtId="1" fontId="13" fillId="33" borderId="23" xfId="56" applyNumberFormat="1" applyFont="1" applyFill="1" applyBorder="1" applyAlignment="1">
      <alignment horizontal="center" vertical="center" wrapText="1"/>
      <protection/>
    </xf>
    <xf numFmtId="1" fontId="13" fillId="33" borderId="24" xfId="56" applyNumberFormat="1" applyFont="1" applyFill="1" applyBorder="1" applyAlignment="1">
      <alignment horizontal="center" vertical="center" wrapText="1"/>
      <protection/>
    </xf>
    <xf numFmtId="1" fontId="13" fillId="33" borderId="25" xfId="56" applyNumberFormat="1" applyFont="1" applyFill="1" applyBorder="1" applyAlignment="1">
      <alignment horizontal="center" vertical="center" wrapText="1"/>
      <protection/>
    </xf>
    <xf numFmtId="1" fontId="13" fillId="33" borderId="26" xfId="56" applyNumberFormat="1" applyFont="1" applyFill="1" applyBorder="1" applyAlignment="1">
      <alignment horizontal="center" vertical="center" wrapText="1"/>
      <protection/>
    </xf>
    <xf numFmtId="0" fontId="13" fillId="33" borderId="0" xfId="56" applyFont="1" applyFill="1" applyBorder="1" applyAlignment="1">
      <alignment horizontal="center" vertical="center"/>
      <protection/>
    </xf>
    <xf numFmtId="0" fontId="2" fillId="33" borderId="38" xfId="56" applyFont="1" applyFill="1" applyBorder="1" applyAlignment="1">
      <alignment horizontal="left" vertical="center"/>
      <protection/>
    </xf>
    <xf numFmtId="1" fontId="2" fillId="33" borderId="39" xfId="56" applyNumberFormat="1" applyFont="1" applyFill="1" applyBorder="1" applyAlignment="1">
      <alignment horizontal="center" vertical="center" wrapText="1"/>
      <protection/>
    </xf>
    <xf numFmtId="1" fontId="2" fillId="33" borderId="40" xfId="56" applyNumberFormat="1" applyFont="1" applyFill="1" applyBorder="1" applyAlignment="1">
      <alignment horizontal="center" vertical="center" wrapText="1"/>
      <protection/>
    </xf>
    <xf numFmtId="1" fontId="2" fillId="33" borderId="39" xfId="56" applyNumberFormat="1" applyFont="1" applyFill="1" applyBorder="1" applyAlignment="1">
      <alignment horizontal="center" vertical="center"/>
      <protection/>
    </xf>
    <xf numFmtId="1" fontId="2" fillId="33" borderId="41" xfId="56" applyNumberFormat="1" applyFont="1" applyFill="1" applyBorder="1" applyAlignment="1">
      <alignment horizontal="center" vertical="center" wrapText="1"/>
      <protection/>
    </xf>
    <xf numFmtId="1" fontId="2" fillId="33" borderId="42" xfId="56" applyNumberFormat="1" applyFont="1" applyFill="1" applyBorder="1" applyAlignment="1">
      <alignment horizontal="center" vertical="center"/>
      <protection/>
    </xf>
    <xf numFmtId="0" fontId="13" fillId="33" borderId="31" xfId="56" applyFont="1" applyFill="1" applyBorder="1" applyAlignment="1">
      <alignment horizontal="left" vertical="center"/>
      <protection/>
    </xf>
    <xf numFmtId="0" fontId="2" fillId="33" borderId="43" xfId="56" applyFont="1" applyFill="1" applyBorder="1" applyAlignment="1">
      <alignment horizontal="left" vertical="center"/>
      <protection/>
    </xf>
    <xf numFmtId="0" fontId="13" fillId="33" borderId="44" xfId="56" applyFont="1" applyFill="1" applyBorder="1" applyAlignment="1">
      <alignment horizontal="left" vertical="center"/>
      <protection/>
    </xf>
    <xf numFmtId="1" fontId="13" fillId="33" borderId="44" xfId="56" applyNumberFormat="1" applyFont="1" applyFill="1" applyBorder="1" applyAlignment="1">
      <alignment horizontal="center" vertical="center"/>
      <protection/>
    </xf>
    <xf numFmtId="1" fontId="2" fillId="33" borderId="45" xfId="56" applyNumberFormat="1" applyFont="1" applyFill="1" applyBorder="1" applyAlignment="1">
      <alignment horizontal="center" vertical="center"/>
      <protection/>
    </xf>
    <xf numFmtId="1" fontId="29" fillId="33" borderId="44" xfId="56" applyNumberFormat="1" applyFont="1" applyFill="1" applyBorder="1" applyAlignment="1">
      <alignment horizontal="center" vertical="center" wrapText="1"/>
      <protection/>
    </xf>
    <xf numFmtId="1" fontId="2" fillId="33" borderId="46" xfId="56" applyNumberFormat="1" applyFont="1" applyFill="1" applyBorder="1" applyAlignment="1">
      <alignment horizontal="center" vertical="center"/>
      <protection/>
    </xf>
    <xf numFmtId="1" fontId="2" fillId="33" borderId="47" xfId="56" applyNumberFormat="1" applyFont="1" applyFill="1" applyBorder="1" applyAlignment="1">
      <alignment horizontal="center" vertical="center"/>
      <protection/>
    </xf>
    <xf numFmtId="1" fontId="17" fillId="33" borderId="13" xfId="56" applyNumberFormat="1" applyFont="1" applyFill="1" applyBorder="1" applyAlignment="1">
      <alignment horizontal="center" vertical="center"/>
      <protection/>
    </xf>
    <xf numFmtId="1" fontId="17" fillId="33" borderId="25" xfId="56" applyNumberFormat="1" applyFont="1" applyFill="1" applyBorder="1" applyAlignment="1">
      <alignment horizontal="center" vertical="center"/>
      <protection/>
    </xf>
    <xf numFmtId="1" fontId="17" fillId="33" borderId="26" xfId="56" applyNumberFormat="1" applyFont="1" applyFill="1" applyBorder="1" applyAlignment="1">
      <alignment horizontal="center" vertical="center"/>
      <protection/>
    </xf>
    <xf numFmtId="1" fontId="17" fillId="33" borderId="0" xfId="56" applyNumberFormat="1" applyFont="1" applyFill="1" applyBorder="1" applyAlignment="1">
      <alignment horizontal="center" vertical="center"/>
      <protection/>
    </xf>
    <xf numFmtId="0" fontId="17" fillId="33" borderId="48" xfId="56" applyFont="1" applyFill="1" applyBorder="1" applyAlignment="1">
      <alignment horizontal="left" vertical="center" wrapText="1"/>
      <protection/>
    </xf>
    <xf numFmtId="0" fontId="17" fillId="33" borderId="0" xfId="56" applyFont="1" applyFill="1" applyBorder="1" applyAlignment="1">
      <alignment horizontal="left" vertical="center"/>
      <protection/>
    </xf>
    <xf numFmtId="0" fontId="4" fillId="33" borderId="0" xfId="56" applyFont="1" applyFill="1" applyBorder="1" applyAlignment="1">
      <alignment horizontal="left" vertical="center"/>
      <protection/>
    </xf>
    <xf numFmtId="1" fontId="2" fillId="33" borderId="0" xfId="56" applyNumberFormat="1" applyFont="1" applyFill="1" applyBorder="1" applyAlignment="1">
      <alignment horizontal="center" vertical="center"/>
      <protection/>
    </xf>
    <xf numFmtId="0" fontId="2" fillId="33" borderId="49" xfId="56" applyFont="1" applyFill="1" applyBorder="1" applyAlignment="1">
      <alignment horizontal="center" vertical="center"/>
      <protection/>
    </xf>
    <xf numFmtId="1" fontId="13" fillId="33" borderId="49" xfId="56" applyNumberFormat="1" applyFont="1" applyFill="1" applyBorder="1" applyAlignment="1">
      <alignment horizontal="center" vertical="center"/>
      <protection/>
    </xf>
    <xf numFmtId="1" fontId="13" fillId="33" borderId="50" xfId="56" applyNumberFormat="1" applyFont="1" applyFill="1" applyBorder="1" applyAlignment="1">
      <alignment horizontal="center" vertical="center"/>
      <protection/>
    </xf>
    <xf numFmtId="1" fontId="13" fillId="33" borderId="49" xfId="56" applyNumberFormat="1" applyFont="1" applyFill="1" applyBorder="1" applyAlignment="1">
      <alignment horizontal="center" vertical="center" wrapText="1"/>
      <protection/>
    </xf>
    <xf numFmtId="1" fontId="2" fillId="33" borderId="51" xfId="56" applyNumberFormat="1" applyFont="1" applyFill="1" applyBorder="1" applyAlignment="1">
      <alignment horizontal="center" vertical="center" wrapText="1"/>
      <protection/>
    </xf>
    <xf numFmtId="1" fontId="2" fillId="33" borderId="14" xfId="56" applyNumberFormat="1" applyFont="1" applyFill="1" applyBorder="1" applyAlignment="1">
      <alignment horizontal="center" vertical="center"/>
      <protection/>
    </xf>
    <xf numFmtId="1" fontId="2" fillId="33" borderId="52" xfId="56" applyNumberFormat="1" applyFont="1" applyFill="1" applyBorder="1" applyAlignment="1">
      <alignment horizontal="center" vertical="center"/>
      <protection/>
    </xf>
    <xf numFmtId="1" fontId="17" fillId="33" borderId="49" xfId="56" applyNumberFormat="1" applyFont="1" applyFill="1" applyBorder="1" applyAlignment="1">
      <alignment horizontal="center" vertical="center"/>
      <protection/>
    </xf>
    <xf numFmtId="0" fontId="2" fillId="33" borderId="21" xfId="56" applyFont="1" applyFill="1" applyBorder="1" applyAlignment="1">
      <alignment horizontal="center" vertical="center"/>
      <protection/>
    </xf>
    <xf numFmtId="0" fontId="2" fillId="33" borderId="29" xfId="56" applyFont="1" applyFill="1" applyBorder="1" applyAlignment="1">
      <alignment horizontal="center" vertical="center"/>
      <protection/>
    </xf>
    <xf numFmtId="0" fontId="2" fillId="33" borderId="30" xfId="56" applyFont="1" applyFill="1" applyBorder="1" applyAlignment="1">
      <alignment horizontal="center" vertical="center"/>
      <protection/>
    </xf>
    <xf numFmtId="0" fontId="2" fillId="33" borderId="15" xfId="56" applyFont="1" applyFill="1" applyBorder="1" applyAlignment="1">
      <alignment horizontal="center" vertical="center"/>
      <protection/>
    </xf>
    <xf numFmtId="0" fontId="2" fillId="33" borderId="11" xfId="56" applyFont="1" applyFill="1" applyBorder="1" applyAlignment="1">
      <alignment horizontal="center" vertical="center"/>
      <protection/>
    </xf>
    <xf numFmtId="0" fontId="2" fillId="33" borderId="34" xfId="56" applyFont="1" applyFill="1" applyBorder="1" applyAlignment="1">
      <alignment horizontal="center" vertical="center"/>
      <protection/>
    </xf>
    <xf numFmtId="0" fontId="2" fillId="33" borderId="19" xfId="56" applyFont="1" applyFill="1" applyBorder="1" applyAlignment="1">
      <alignment horizontal="center" vertical="center"/>
      <protection/>
    </xf>
    <xf numFmtId="0" fontId="2" fillId="33" borderId="12" xfId="56" applyFont="1" applyFill="1" applyBorder="1" applyAlignment="1">
      <alignment horizontal="center" vertical="center"/>
      <protection/>
    </xf>
    <xf numFmtId="0" fontId="2" fillId="33" borderId="37" xfId="56" applyFont="1" applyFill="1" applyBorder="1" applyAlignment="1">
      <alignment horizontal="center" vertical="center"/>
      <protection/>
    </xf>
    <xf numFmtId="0" fontId="2" fillId="33" borderId="40" xfId="56" applyFont="1" applyFill="1" applyBorder="1" applyAlignment="1">
      <alignment horizontal="center" vertical="center"/>
      <protection/>
    </xf>
    <xf numFmtId="0" fontId="2" fillId="33" borderId="53" xfId="56" applyFont="1" applyFill="1" applyBorder="1" applyAlignment="1">
      <alignment horizontal="center" vertical="center"/>
      <protection/>
    </xf>
    <xf numFmtId="0" fontId="2" fillId="33" borderId="41" xfId="56" applyFont="1" applyFill="1" applyBorder="1" applyAlignment="1">
      <alignment horizontal="center" vertical="center"/>
      <protection/>
    </xf>
    <xf numFmtId="0" fontId="2" fillId="33" borderId="42" xfId="56" applyFont="1" applyFill="1" applyBorder="1" applyAlignment="1">
      <alignment horizontal="center" vertical="center"/>
      <protection/>
    </xf>
    <xf numFmtId="0" fontId="13" fillId="33" borderId="45" xfId="56" applyFont="1" applyFill="1" applyBorder="1" applyAlignment="1">
      <alignment horizontal="center" vertical="center"/>
      <protection/>
    </xf>
    <xf numFmtId="0" fontId="2" fillId="33" borderId="54" xfId="56" applyFont="1" applyFill="1" applyBorder="1" applyAlignment="1">
      <alignment horizontal="center" vertical="center"/>
      <protection/>
    </xf>
    <xf numFmtId="0" fontId="2" fillId="33" borderId="46" xfId="56" applyFont="1" applyFill="1" applyBorder="1" applyAlignment="1">
      <alignment horizontal="center" vertical="center"/>
      <protection/>
    </xf>
    <xf numFmtId="0" fontId="2" fillId="33" borderId="47" xfId="56" applyFont="1" applyFill="1" applyBorder="1" applyAlignment="1">
      <alignment horizontal="center" vertical="center"/>
      <protection/>
    </xf>
    <xf numFmtId="0" fontId="17" fillId="33" borderId="24" xfId="56" applyFont="1" applyFill="1" applyBorder="1" applyAlignment="1">
      <alignment horizontal="center" vertical="center"/>
      <protection/>
    </xf>
    <xf numFmtId="0" fontId="17" fillId="33" borderId="25" xfId="56" applyFont="1" applyFill="1" applyBorder="1" applyAlignment="1">
      <alignment horizontal="center" vertical="center"/>
      <protection/>
    </xf>
    <xf numFmtId="0" fontId="17" fillId="33" borderId="26" xfId="56" applyFont="1" applyFill="1" applyBorder="1" applyAlignment="1">
      <alignment horizontal="center" vertical="center"/>
      <protection/>
    </xf>
    <xf numFmtId="0" fontId="17" fillId="33" borderId="53" xfId="56" applyFont="1" applyFill="1" applyBorder="1" applyAlignment="1">
      <alignment horizontal="center" vertical="center"/>
      <protection/>
    </xf>
    <xf numFmtId="0" fontId="17" fillId="33" borderId="41" xfId="56" applyFont="1" applyFill="1" applyBorder="1" applyAlignment="1">
      <alignment horizontal="center" vertical="center"/>
      <protection/>
    </xf>
    <xf numFmtId="0" fontId="17" fillId="33" borderId="42" xfId="56" applyFont="1" applyFill="1" applyBorder="1" applyAlignment="1">
      <alignment horizontal="center" vertical="center"/>
      <protection/>
    </xf>
    <xf numFmtId="0" fontId="17" fillId="33" borderId="15" xfId="56" applyFont="1" applyFill="1" applyBorder="1" applyAlignment="1">
      <alignment horizontal="center" vertical="center"/>
      <protection/>
    </xf>
    <xf numFmtId="0" fontId="17" fillId="33" borderId="11" xfId="56" applyFont="1" applyFill="1" applyBorder="1" applyAlignment="1">
      <alignment horizontal="center" vertical="center"/>
      <protection/>
    </xf>
    <xf numFmtId="0" fontId="17" fillId="33" borderId="34" xfId="56" applyFont="1" applyFill="1" applyBorder="1" applyAlignment="1">
      <alignment horizontal="center" vertical="center"/>
      <protection/>
    </xf>
    <xf numFmtId="0" fontId="17" fillId="33" borderId="54" xfId="56" applyFont="1" applyFill="1" applyBorder="1" applyAlignment="1">
      <alignment horizontal="center" vertical="center"/>
      <protection/>
    </xf>
    <xf numFmtId="0" fontId="17" fillId="33" borderId="46" xfId="56" applyFont="1" applyFill="1" applyBorder="1" applyAlignment="1">
      <alignment horizontal="center" vertical="center"/>
      <protection/>
    </xf>
    <xf numFmtId="0" fontId="17" fillId="33" borderId="47" xfId="56" applyFont="1" applyFill="1" applyBorder="1" applyAlignment="1">
      <alignment horizontal="center" vertical="center"/>
      <protection/>
    </xf>
    <xf numFmtId="0" fontId="2" fillId="33" borderId="28" xfId="56" applyFont="1" applyFill="1" applyBorder="1" applyAlignment="1">
      <alignment horizontal="left" vertical="center"/>
      <protection/>
    </xf>
    <xf numFmtId="0" fontId="2" fillId="33" borderId="33" xfId="56" applyFont="1" applyFill="1" applyBorder="1" applyAlignment="1">
      <alignment horizontal="left" vertical="center"/>
      <protection/>
    </xf>
    <xf numFmtId="0" fontId="2" fillId="33" borderId="36" xfId="56" applyFont="1" applyFill="1" applyBorder="1" applyAlignment="1">
      <alignment horizontal="left" vertical="center"/>
      <protection/>
    </xf>
    <xf numFmtId="0" fontId="2" fillId="33" borderId="28" xfId="56" applyFont="1" applyFill="1" applyBorder="1" applyAlignment="1">
      <alignment horizontal="left" vertical="center" wrapText="1"/>
      <protection/>
    </xf>
    <xf numFmtId="0" fontId="2" fillId="33" borderId="39" xfId="56" applyFont="1" applyFill="1" applyBorder="1" applyAlignment="1">
      <alignment horizontal="left" vertical="center" wrapText="1"/>
      <protection/>
    </xf>
    <xf numFmtId="0" fontId="13" fillId="33" borderId="33" xfId="56" applyFont="1" applyFill="1" applyBorder="1" applyAlignment="1">
      <alignment horizontal="left" vertical="center" wrapText="1"/>
      <protection/>
    </xf>
    <xf numFmtId="1" fontId="17" fillId="33" borderId="0" xfId="56" applyNumberFormat="1" applyFont="1" applyFill="1" applyBorder="1" applyAlignment="1">
      <alignment horizontal="left" vertical="center"/>
      <protection/>
    </xf>
    <xf numFmtId="0" fontId="0" fillId="33" borderId="0" xfId="56" applyFill="1" applyBorder="1" applyAlignment="1">
      <alignment horizontal="left" vertical="center"/>
      <protection/>
    </xf>
    <xf numFmtId="1" fontId="13" fillId="33" borderId="22" xfId="56" applyNumberFormat="1" applyFont="1" applyFill="1" applyBorder="1" applyAlignment="1">
      <alignment horizontal="center" vertical="center"/>
      <protection/>
    </xf>
    <xf numFmtId="1" fontId="2" fillId="33" borderId="51" xfId="56" applyNumberFormat="1" applyFont="1" applyFill="1" applyBorder="1" applyAlignment="1">
      <alignment horizontal="center" vertical="center"/>
      <protection/>
    </xf>
    <xf numFmtId="1" fontId="2" fillId="33" borderId="41" xfId="56" applyNumberFormat="1" applyFont="1" applyFill="1" applyBorder="1" applyAlignment="1">
      <alignment horizontal="center" vertical="center"/>
      <protection/>
    </xf>
    <xf numFmtId="1" fontId="2" fillId="33" borderId="55" xfId="56" applyNumberFormat="1" applyFont="1" applyFill="1" applyBorder="1" applyAlignment="1">
      <alignment horizontal="center" vertical="center"/>
      <protection/>
    </xf>
    <xf numFmtId="1" fontId="2" fillId="33" borderId="56" xfId="56" applyNumberFormat="1" applyFont="1" applyFill="1" applyBorder="1" applyAlignment="1">
      <alignment horizontal="center" vertical="center"/>
      <protection/>
    </xf>
    <xf numFmtId="0" fontId="13" fillId="33" borderId="49" xfId="56" applyFont="1" applyFill="1" applyBorder="1" applyAlignment="1">
      <alignment horizontal="center" vertical="center"/>
      <protection/>
    </xf>
    <xf numFmtId="0" fontId="13" fillId="33" borderId="50" xfId="56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18" fillId="0" borderId="11" xfId="55" applyNumberFormat="1" applyFont="1" applyBorder="1" applyAlignment="1">
      <alignment horizontal="center"/>
      <protection/>
    </xf>
    <xf numFmtId="172" fontId="18" fillId="0" borderId="16" xfId="55" applyNumberFormat="1" applyFont="1" applyBorder="1" applyAlignment="1">
      <alignment horizontal="center"/>
      <protection/>
    </xf>
    <xf numFmtId="172" fontId="18" fillId="0" borderId="32" xfId="55" applyNumberFormat="1" applyFont="1" applyBorder="1" applyAlignment="1">
      <alignment horizontal="center"/>
      <protection/>
    </xf>
    <xf numFmtId="172" fontId="18" fillId="0" borderId="11" xfId="55" applyNumberFormat="1" applyFont="1" applyBorder="1" applyAlignment="1">
      <alignment horizontal="center"/>
      <protection/>
    </xf>
    <xf numFmtId="172" fontId="18" fillId="0" borderId="15" xfId="55" applyNumberFormat="1" applyFont="1" applyBorder="1" applyAlignment="1">
      <alignment horizontal="center"/>
      <protection/>
    </xf>
    <xf numFmtId="172" fontId="17" fillId="0" borderId="16" xfId="55" applyNumberFormat="1" applyFont="1" applyBorder="1" applyAlignment="1">
      <alignment horizontal="center"/>
      <protection/>
    </xf>
    <xf numFmtId="172" fontId="17" fillId="0" borderId="32" xfId="55" applyNumberFormat="1" applyFont="1" applyBorder="1" applyAlignment="1">
      <alignment horizontal="center"/>
      <protection/>
    </xf>
    <xf numFmtId="172" fontId="17" fillId="0" borderId="15" xfId="55" applyNumberFormat="1" applyFont="1" applyBorder="1" applyAlignment="1">
      <alignment horizontal="center"/>
      <protection/>
    </xf>
    <xf numFmtId="172" fontId="17" fillId="0" borderId="11" xfId="55" applyNumberFormat="1" applyFont="1" applyBorder="1" applyAlignment="1">
      <alignment horizontal="center"/>
      <protection/>
    </xf>
    <xf numFmtId="49" fontId="17" fillId="0" borderId="11" xfId="55" applyNumberFormat="1" applyFont="1" applyBorder="1" applyAlignment="1">
      <alignment horizontal="center"/>
      <protection/>
    </xf>
    <xf numFmtId="49" fontId="13" fillId="0" borderId="11" xfId="55" applyNumberFormat="1" applyFont="1" applyBorder="1" applyAlignment="1">
      <alignment horizontal="center"/>
      <protection/>
    </xf>
    <xf numFmtId="49" fontId="13" fillId="0" borderId="16" xfId="55" applyNumberFormat="1" applyFont="1" applyBorder="1" applyAlignment="1">
      <alignment horizontal="center"/>
      <protection/>
    </xf>
    <xf numFmtId="49" fontId="13" fillId="0" borderId="32" xfId="55" applyNumberFormat="1" applyFont="1" applyBorder="1" applyAlignment="1">
      <alignment horizontal="center"/>
      <protection/>
    </xf>
    <xf numFmtId="0" fontId="13" fillId="0" borderId="11" xfId="55" applyNumberFormat="1" applyFont="1" applyBorder="1" applyAlignment="1">
      <alignment horizontal="center"/>
      <protection/>
    </xf>
    <xf numFmtId="49" fontId="18" fillId="0" borderId="11" xfId="55" applyNumberFormat="1" applyFont="1" applyBorder="1" applyAlignment="1">
      <alignment horizontal="center" vertical="top" wrapText="1"/>
      <protection/>
    </xf>
    <xf numFmtId="49" fontId="18" fillId="0" borderId="17" xfId="55" applyNumberFormat="1" applyFont="1" applyBorder="1" applyAlignment="1">
      <alignment horizontal="center" vertical="top" wrapText="1"/>
      <protection/>
    </xf>
    <xf numFmtId="49" fontId="18" fillId="0" borderId="18" xfId="55" applyNumberFormat="1" applyFont="1" applyBorder="1" applyAlignment="1">
      <alignment horizontal="center" vertical="top" wrapText="1"/>
      <protection/>
    </xf>
    <xf numFmtId="49" fontId="18" fillId="0" borderId="19" xfId="55" applyNumberFormat="1" applyFont="1" applyBorder="1" applyAlignment="1">
      <alignment horizontal="center" vertical="top" wrapText="1"/>
      <protection/>
    </xf>
    <xf numFmtId="49" fontId="18" fillId="0" borderId="20" xfId="55" applyNumberFormat="1" applyFont="1" applyBorder="1" applyAlignment="1">
      <alignment horizontal="center" vertical="top" wrapText="1"/>
      <protection/>
    </xf>
    <xf numFmtId="49" fontId="18" fillId="0" borderId="10" xfId="55" applyNumberFormat="1" applyFont="1" applyBorder="1" applyAlignment="1">
      <alignment horizontal="center" vertical="top" wrapText="1"/>
      <protection/>
    </xf>
    <xf numFmtId="49" fontId="18" fillId="0" borderId="21" xfId="55" applyNumberFormat="1" applyFont="1" applyBorder="1" applyAlignment="1">
      <alignment horizontal="center" vertical="top" wrapText="1"/>
      <protection/>
    </xf>
    <xf numFmtId="0" fontId="13" fillId="0" borderId="16" xfId="55" applyNumberFormat="1" applyFont="1" applyBorder="1" applyAlignment="1">
      <alignment horizontal="center"/>
      <protection/>
    </xf>
    <xf numFmtId="49" fontId="13" fillId="0" borderId="15" xfId="55" applyNumberFormat="1" applyFont="1" applyBorder="1" applyAlignment="1">
      <alignment horizontal="center"/>
      <protection/>
    </xf>
    <xf numFmtId="49" fontId="2" fillId="0" borderId="0" xfId="55" applyNumberFormat="1" applyFont="1" applyAlignment="1">
      <alignment horizontal="center" vertical="top" wrapText="1"/>
      <protection/>
    </xf>
    <xf numFmtId="49" fontId="7" fillId="0" borderId="0" xfId="55" applyNumberFormat="1" applyFont="1" applyAlignment="1">
      <alignment horizontal="center"/>
      <protection/>
    </xf>
    <xf numFmtId="49" fontId="4" fillId="0" borderId="17" xfId="55" applyNumberFormat="1" applyFont="1" applyFill="1" applyBorder="1" applyAlignment="1">
      <alignment horizontal="center"/>
      <protection/>
    </xf>
    <xf numFmtId="0" fontId="0" fillId="0" borderId="18" xfId="55" applyFill="1" applyBorder="1" applyAlignment="1">
      <alignment horizontal="center"/>
      <protection/>
    </xf>
    <xf numFmtId="49" fontId="6" fillId="0" borderId="17" xfId="55" applyNumberFormat="1" applyFont="1" applyBorder="1" applyAlignment="1">
      <alignment horizontal="center" vertical="center"/>
      <protection/>
    </xf>
    <xf numFmtId="49" fontId="4" fillId="0" borderId="18" xfId="55" applyNumberFormat="1" applyFont="1" applyBorder="1" applyAlignment="1">
      <alignment horizontal="center" vertical="center"/>
      <protection/>
    </xf>
    <xf numFmtId="49" fontId="4" fillId="0" borderId="19" xfId="55" applyNumberFormat="1" applyFont="1" applyBorder="1" applyAlignment="1">
      <alignment horizontal="center" vertical="center"/>
      <protection/>
    </xf>
    <xf numFmtId="49" fontId="4" fillId="0" borderId="20" xfId="55" applyNumberFormat="1" applyFont="1" applyBorder="1" applyAlignment="1">
      <alignment horizontal="center" vertical="center"/>
      <protection/>
    </xf>
    <xf numFmtId="49" fontId="4" fillId="0" borderId="10" xfId="55" applyNumberFormat="1" applyFont="1" applyBorder="1" applyAlignment="1">
      <alignment horizontal="center" vertical="center"/>
      <protection/>
    </xf>
    <xf numFmtId="49" fontId="4" fillId="0" borderId="21" xfId="55" applyNumberFormat="1" applyFont="1" applyBorder="1" applyAlignment="1">
      <alignment horizontal="center" vertical="center"/>
      <protection/>
    </xf>
    <xf numFmtId="49" fontId="8" fillId="0" borderId="17" xfId="55" applyNumberFormat="1" applyFont="1" applyBorder="1" applyAlignment="1">
      <alignment horizontal="center" vertical="center"/>
      <protection/>
    </xf>
    <xf numFmtId="49" fontId="14" fillId="0" borderId="0" xfId="55" applyNumberFormat="1" applyFont="1" applyAlignment="1">
      <alignment horizontal="center" vertical="top" wrapText="1"/>
      <protection/>
    </xf>
    <xf numFmtId="49" fontId="4" fillId="0" borderId="0" xfId="55" applyNumberFormat="1" applyFont="1" applyAlignment="1">
      <alignment horizontal="left"/>
      <protection/>
    </xf>
    <xf numFmtId="0" fontId="0" fillId="0" borderId="0" xfId="55" applyAlignment="1">
      <alignment vertical="top" wrapText="1"/>
      <protection/>
    </xf>
    <xf numFmtId="49" fontId="2" fillId="0" borderId="12" xfId="55" applyNumberFormat="1" applyFont="1" applyBorder="1" applyAlignment="1">
      <alignment horizontal="center" textRotation="90"/>
      <protection/>
    </xf>
    <xf numFmtId="49" fontId="2" fillId="0" borderId="29" xfId="55" applyNumberFormat="1" applyFont="1" applyBorder="1" applyAlignment="1">
      <alignment horizontal="center" textRotation="90"/>
      <protection/>
    </xf>
    <xf numFmtId="49" fontId="2" fillId="0" borderId="11" xfId="55" applyNumberFormat="1" applyFont="1" applyBorder="1" applyAlignment="1">
      <alignment horizontal="center"/>
      <protection/>
    </xf>
    <xf numFmtId="49" fontId="2" fillId="0" borderId="11" xfId="55" applyNumberFormat="1" applyFont="1" applyBorder="1" applyAlignment="1">
      <alignment horizontal="center" vertical="center" textRotation="90"/>
      <protection/>
    </xf>
    <xf numFmtId="49" fontId="2" fillId="0" borderId="12" xfId="55" applyNumberFormat="1" applyFont="1" applyBorder="1" applyAlignment="1">
      <alignment horizontal="center" textRotation="90" readingOrder="1"/>
      <protection/>
    </xf>
    <xf numFmtId="49" fontId="2" fillId="0" borderId="29" xfId="55" applyNumberFormat="1" applyFont="1" applyBorder="1" applyAlignment="1">
      <alignment horizontal="center" textRotation="90" readingOrder="1"/>
      <protection/>
    </xf>
    <xf numFmtId="49" fontId="2" fillId="0" borderId="57" xfId="55" applyNumberFormat="1" applyFont="1" applyBorder="1" applyAlignment="1">
      <alignment horizontal="center" textRotation="90"/>
      <protection/>
    </xf>
    <xf numFmtId="0" fontId="17" fillId="33" borderId="58" xfId="56" applyFont="1" applyFill="1" applyBorder="1" applyAlignment="1">
      <alignment horizontal="left" vertical="center"/>
      <protection/>
    </xf>
    <xf numFmtId="0" fontId="0" fillId="33" borderId="59" xfId="56" applyFill="1" applyBorder="1" applyAlignment="1">
      <alignment horizontal="left" vertical="center"/>
      <protection/>
    </xf>
    <xf numFmtId="1" fontId="17" fillId="33" borderId="52" xfId="56" applyNumberFormat="1" applyFont="1" applyFill="1" applyBorder="1" applyAlignment="1">
      <alignment horizontal="left" vertical="center"/>
      <protection/>
    </xf>
    <xf numFmtId="1" fontId="17" fillId="33" borderId="46" xfId="56" applyNumberFormat="1" applyFont="1" applyFill="1" applyBorder="1" applyAlignment="1">
      <alignment horizontal="left" vertical="center"/>
      <protection/>
    </xf>
    <xf numFmtId="1" fontId="17" fillId="33" borderId="47" xfId="56" applyNumberFormat="1" applyFont="1" applyFill="1" applyBorder="1" applyAlignment="1">
      <alignment horizontal="left" vertical="center"/>
      <protection/>
    </xf>
    <xf numFmtId="1" fontId="2" fillId="33" borderId="14" xfId="56" applyNumberFormat="1" applyFont="1" applyFill="1" applyBorder="1" applyAlignment="1">
      <alignment horizontal="left" vertical="center" wrapText="1"/>
      <protection/>
    </xf>
    <xf numFmtId="1" fontId="2" fillId="33" borderId="11" xfId="56" applyNumberFormat="1" applyFont="1" applyFill="1" applyBorder="1" applyAlignment="1">
      <alignment horizontal="left" vertical="center" wrapText="1"/>
      <protection/>
    </xf>
    <xf numFmtId="1" fontId="2" fillId="33" borderId="34" xfId="56" applyNumberFormat="1" applyFont="1" applyFill="1" applyBorder="1" applyAlignment="1">
      <alignment horizontal="left" vertical="center" wrapText="1"/>
      <protection/>
    </xf>
    <xf numFmtId="0" fontId="17" fillId="33" borderId="0" xfId="56" applyFont="1" applyFill="1" applyBorder="1" applyAlignment="1">
      <alignment horizontal="left" vertical="center" wrapText="1"/>
      <protection/>
    </xf>
    <xf numFmtId="1" fontId="13" fillId="33" borderId="29" xfId="0" applyNumberFormat="1" applyFont="1" applyFill="1" applyBorder="1" applyAlignment="1">
      <alignment horizontal="center" vertical="center" textRotation="90" wrapText="1"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1" fontId="13" fillId="33" borderId="46" xfId="0" applyNumberFormat="1" applyFont="1" applyFill="1" applyBorder="1" applyAlignment="1">
      <alignment horizontal="center" vertical="center" textRotation="90" wrapText="1"/>
    </xf>
    <xf numFmtId="1" fontId="18" fillId="33" borderId="28" xfId="56" applyNumberFormat="1" applyFont="1" applyFill="1" applyBorder="1" applyAlignment="1">
      <alignment horizontal="center" vertical="center" textRotation="90" wrapText="1"/>
      <protection/>
    </xf>
    <xf numFmtId="1" fontId="28" fillId="33" borderId="33" xfId="56" applyNumberFormat="1" applyFont="1" applyFill="1" applyBorder="1" applyAlignment="1">
      <alignment horizontal="center" vertical="center" wrapText="1"/>
      <protection/>
    </xf>
    <xf numFmtId="1" fontId="28" fillId="33" borderId="44" xfId="56" applyNumberFormat="1" applyFont="1" applyFill="1" applyBorder="1" applyAlignment="1">
      <alignment horizontal="center" vertical="center" wrapText="1"/>
      <protection/>
    </xf>
    <xf numFmtId="1" fontId="13" fillId="33" borderId="21" xfId="56" applyNumberFormat="1" applyFont="1" applyFill="1" applyBorder="1" applyAlignment="1">
      <alignment horizontal="center" vertical="center" wrapText="1"/>
      <protection/>
    </xf>
    <xf numFmtId="1" fontId="13" fillId="33" borderId="29" xfId="56" applyNumberFormat="1" applyFont="1" applyFill="1" applyBorder="1" applyAlignment="1">
      <alignment horizontal="center" vertical="center" wrapText="1"/>
      <protection/>
    </xf>
    <xf numFmtId="1" fontId="13" fillId="33" borderId="30" xfId="56" applyNumberFormat="1" applyFont="1" applyFill="1" applyBorder="1" applyAlignment="1">
      <alignment horizontal="center" vertical="center" wrapText="1"/>
      <protection/>
    </xf>
    <xf numFmtId="1" fontId="17" fillId="33" borderId="14" xfId="56" applyNumberFormat="1" applyFont="1" applyFill="1" applyBorder="1" applyAlignment="1">
      <alignment horizontal="left" vertical="center"/>
      <protection/>
    </xf>
    <xf numFmtId="1" fontId="17" fillId="33" borderId="11" xfId="56" applyNumberFormat="1" applyFont="1" applyFill="1" applyBorder="1" applyAlignment="1">
      <alignment horizontal="left" vertical="center"/>
      <protection/>
    </xf>
    <xf numFmtId="1" fontId="17" fillId="33" borderId="34" xfId="56" applyNumberFormat="1" applyFont="1" applyFill="1" applyBorder="1" applyAlignment="1">
      <alignment horizontal="left" vertical="center"/>
      <protection/>
    </xf>
    <xf numFmtId="1" fontId="13" fillId="33" borderId="15" xfId="56" applyNumberFormat="1" applyFont="1" applyFill="1" applyBorder="1" applyAlignment="1">
      <alignment horizontal="center" vertical="center" textRotation="90" wrapText="1"/>
      <protection/>
    </xf>
    <xf numFmtId="1" fontId="30" fillId="33" borderId="15" xfId="56" applyNumberFormat="1" applyFont="1" applyFill="1" applyBorder="1" applyAlignment="1">
      <alignment horizontal="center" vertical="center" wrapText="1"/>
      <protection/>
    </xf>
    <xf numFmtId="1" fontId="30" fillId="33" borderId="54" xfId="56" applyNumberFormat="1" applyFont="1" applyFill="1" applyBorder="1" applyAlignment="1">
      <alignment horizontal="center" vertical="center" wrapText="1"/>
      <protection/>
    </xf>
    <xf numFmtId="1" fontId="13" fillId="33" borderId="30" xfId="0" applyNumberFormat="1" applyFont="1" applyFill="1" applyBorder="1" applyAlignment="1">
      <alignment horizontal="center" vertical="center" textRotation="90" wrapText="1"/>
    </xf>
    <xf numFmtId="1" fontId="13" fillId="33" borderId="34" xfId="0" applyNumberFormat="1" applyFont="1" applyFill="1" applyBorder="1" applyAlignment="1">
      <alignment horizontal="center" vertical="center" textRotation="90" wrapText="1"/>
    </xf>
    <xf numFmtId="1" fontId="13" fillId="33" borderId="47" xfId="0" applyNumberFormat="1" applyFont="1" applyFill="1" applyBorder="1" applyAlignment="1">
      <alignment horizontal="center" vertical="center" textRotation="90" wrapText="1"/>
    </xf>
    <xf numFmtId="0" fontId="18" fillId="33" borderId="49" xfId="56" applyFont="1" applyFill="1" applyBorder="1" applyAlignment="1">
      <alignment horizontal="left" vertical="center"/>
      <protection/>
    </xf>
    <xf numFmtId="0" fontId="30" fillId="33" borderId="25" xfId="56" applyFont="1" applyFill="1" applyBorder="1" applyAlignment="1">
      <alignment horizontal="left" vertical="center"/>
      <protection/>
    </xf>
    <xf numFmtId="0" fontId="30" fillId="33" borderId="60" xfId="56" applyFont="1" applyFill="1" applyBorder="1" applyAlignment="1">
      <alignment horizontal="left" vertical="center"/>
      <protection/>
    </xf>
    <xf numFmtId="0" fontId="17" fillId="33" borderId="61" xfId="56" applyFont="1" applyFill="1" applyBorder="1" applyAlignment="1">
      <alignment horizontal="left" vertical="center" wrapText="1"/>
      <protection/>
    </xf>
    <xf numFmtId="0" fontId="0" fillId="33" borderId="62" xfId="56" applyFill="1" applyBorder="1" applyAlignment="1">
      <alignment horizontal="left" vertical="center"/>
      <protection/>
    </xf>
    <xf numFmtId="0" fontId="0" fillId="33" borderId="48" xfId="56" applyFill="1" applyBorder="1" applyAlignment="1">
      <alignment horizontal="left" vertical="center"/>
      <protection/>
    </xf>
    <xf numFmtId="0" fontId="0" fillId="33" borderId="0" xfId="56" applyFill="1" applyBorder="1" applyAlignment="1">
      <alignment horizontal="left" vertical="center"/>
      <protection/>
    </xf>
    <xf numFmtId="1" fontId="18" fillId="33" borderId="39" xfId="56" applyNumberFormat="1" applyFont="1" applyFill="1" applyBorder="1" applyAlignment="1">
      <alignment horizontal="center" vertical="center" textRotation="90"/>
      <protection/>
    </xf>
    <xf numFmtId="1" fontId="18" fillId="33" borderId="33" xfId="56" applyNumberFormat="1" applyFont="1" applyFill="1" applyBorder="1" applyAlignment="1">
      <alignment horizontal="center" vertical="center" textRotation="90"/>
      <protection/>
    </xf>
    <xf numFmtId="1" fontId="18" fillId="33" borderId="44" xfId="56" applyNumberFormat="1" applyFont="1" applyFill="1" applyBorder="1" applyAlignment="1">
      <alignment horizontal="center" vertical="center" textRotation="90"/>
      <protection/>
    </xf>
    <xf numFmtId="1" fontId="17" fillId="33" borderId="51" xfId="56" applyNumberFormat="1" applyFont="1" applyFill="1" applyBorder="1" applyAlignment="1">
      <alignment horizontal="left" vertical="center"/>
      <protection/>
    </xf>
    <xf numFmtId="1" fontId="17" fillId="33" borderId="41" xfId="56" applyNumberFormat="1" applyFont="1" applyFill="1" applyBorder="1" applyAlignment="1">
      <alignment horizontal="left" vertical="center"/>
      <protection/>
    </xf>
    <xf numFmtId="1" fontId="17" fillId="33" borderId="42" xfId="56" applyNumberFormat="1" applyFont="1" applyFill="1" applyBorder="1" applyAlignment="1">
      <alignment horizontal="left" vertical="center"/>
      <protection/>
    </xf>
    <xf numFmtId="1" fontId="13" fillId="33" borderId="34" xfId="56" applyNumberFormat="1" applyFont="1" applyFill="1" applyBorder="1" applyAlignment="1">
      <alignment horizontal="center" vertical="center" textRotation="90" wrapText="1"/>
      <protection/>
    </xf>
    <xf numFmtId="1" fontId="30" fillId="33" borderId="34" xfId="56" applyNumberFormat="1" applyFont="1" applyFill="1" applyBorder="1" applyAlignment="1">
      <alignment horizontal="center" vertical="center" wrapText="1"/>
      <protection/>
    </xf>
    <xf numFmtId="1" fontId="30" fillId="33" borderId="47" xfId="56" applyNumberFormat="1" applyFont="1" applyFill="1" applyBorder="1" applyAlignment="1">
      <alignment horizontal="center" vertical="center" wrapText="1"/>
      <protection/>
    </xf>
    <xf numFmtId="0" fontId="17" fillId="33" borderId="49" xfId="56" applyFont="1" applyFill="1" applyBorder="1" applyAlignment="1">
      <alignment horizontal="center" vertical="center" wrapText="1"/>
      <protection/>
    </xf>
    <xf numFmtId="0" fontId="17" fillId="33" borderId="25" xfId="56" applyFont="1" applyFill="1" applyBorder="1" applyAlignment="1">
      <alignment horizontal="center" vertical="center" wrapText="1"/>
      <protection/>
    </xf>
    <xf numFmtId="0" fontId="17" fillId="33" borderId="48" xfId="56" applyFont="1" applyFill="1" applyBorder="1" applyAlignment="1">
      <alignment horizontal="left" vertical="center" wrapText="1"/>
      <protection/>
    </xf>
    <xf numFmtId="49" fontId="6" fillId="33" borderId="0" xfId="56" applyNumberFormat="1" applyFont="1" applyFill="1" applyBorder="1" applyAlignment="1">
      <alignment horizontal="center" vertical="center" wrapText="1"/>
      <protection/>
    </xf>
    <xf numFmtId="0" fontId="18" fillId="33" borderId="38" xfId="56" applyFont="1" applyFill="1" applyBorder="1" applyAlignment="1">
      <alignment horizontal="center" vertical="center" textRotation="90" wrapText="1"/>
      <protection/>
    </xf>
    <xf numFmtId="0" fontId="17" fillId="33" borderId="31" xfId="56" applyFont="1" applyFill="1" applyBorder="1" applyAlignment="1">
      <alignment horizontal="center" vertical="center" wrapText="1"/>
      <protection/>
    </xf>
    <xf numFmtId="0" fontId="17" fillId="33" borderId="43" xfId="56" applyFont="1" applyFill="1" applyBorder="1" applyAlignment="1">
      <alignment horizontal="center" vertical="center" wrapText="1"/>
      <protection/>
    </xf>
    <xf numFmtId="0" fontId="18" fillId="33" borderId="39" xfId="56" applyFont="1" applyFill="1" applyBorder="1" applyAlignment="1">
      <alignment horizontal="center" vertical="center" wrapText="1"/>
      <protection/>
    </xf>
    <xf numFmtId="0" fontId="17" fillId="33" borderId="33" xfId="56" applyFont="1" applyFill="1" applyBorder="1" applyAlignment="1">
      <alignment horizontal="center" vertical="center" wrapText="1"/>
      <protection/>
    </xf>
    <xf numFmtId="0" fontId="17" fillId="33" borderId="44" xfId="56" applyFont="1" applyFill="1" applyBorder="1" applyAlignment="1">
      <alignment horizontal="center" vertical="center" wrapText="1"/>
      <protection/>
    </xf>
    <xf numFmtId="0" fontId="18" fillId="33" borderId="40" xfId="56" applyFont="1" applyFill="1" applyBorder="1" applyAlignment="1">
      <alignment horizontal="center" vertical="center" textRotation="90" wrapText="1"/>
      <protection/>
    </xf>
    <xf numFmtId="0" fontId="28" fillId="33" borderId="32" xfId="56" applyFont="1" applyFill="1" applyBorder="1" applyAlignment="1">
      <alignment horizontal="center" vertical="center" wrapText="1"/>
      <protection/>
    </xf>
    <xf numFmtId="0" fontId="28" fillId="33" borderId="45" xfId="56" applyFont="1" applyFill="1" applyBorder="1" applyAlignment="1">
      <alignment horizontal="center" vertical="center" wrapText="1"/>
      <protection/>
    </xf>
    <xf numFmtId="1" fontId="18" fillId="33" borderId="51" xfId="56" applyNumberFormat="1" applyFont="1" applyFill="1" applyBorder="1" applyAlignment="1">
      <alignment horizontal="center" vertical="center" wrapText="1"/>
      <protection/>
    </xf>
    <xf numFmtId="1" fontId="28" fillId="33" borderId="41" xfId="56" applyNumberFormat="1" applyFont="1" applyFill="1" applyBorder="1" applyAlignment="1">
      <alignment horizontal="center" vertical="center" wrapText="1"/>
      <protection/>
    </xf>
    <xf numFmtId="1" fontId="28" fillId="33" borderId="42" xfId="56" applyNumberFormat="1" applyFont="1" applyFill="1" applyBorder="1" applyAlignment="1">
      <alignment horizontal="center" vertical="center" wrapText="1"/>
      <protection/>
    </xf>
    <xf numFmtId="1" fontId="28" fillId="33" borderId="52" xfId="56" applyNumberFormat="1" applyFont="1" applyFill="1" applyBorder="1" applyAlignment="1">
      <alignment horizontal="center" vertical="center" wrapText="1"/>
      <protection/>
    </xf>
    <xf numFmtId="1" fontId="28" fillId="33" borderId="46" xfId="56" applyNumberFormat="1" applyFont="1" applyFill="1" applyBorder="1" applyAlignment="1">
      <alignment horizontal="center" vertical="center" wrapText="1"/>
      <protection/>
    </xf>
    <xf numFmtId="1" fontId="28" fillId="33" borderId="47" xfId="56" applyNumberFormat="1" applyFont="1" applyFill="1" applyBorder="1" applyAlignment="1">
      <alignment horizontal="center" vertical="center" wrapText="1"/>
      <protection/>
    </xf>
    <xf numFmtId="0" fontId="17" fillId="33" borderId="26" xfId="56" applyFont="1" applyFill="1" applyBorder="1" applyAlignment="1">
      <alignment horizontal="center" vertical="center" wrapText="1"/>
      <protection/>
    </xf>
    <xf numFmtId="1" fontId="13" fillId="33" borderId="56" xfId="0" applyNumberFormat="1" applyFont="1" applyFill="1" applyBorder="1" applyAlignment="1">
      <alignment horizontal="center" vertical="center" textRotation="90" wrapText="1"/>
    </xf>
    <xf numFmtId="1" fontId="13" fillId="33" borderId="14" xfId="0" applyNumberFormat="1" applyFont="1" applyFill="1" applyBorder="1" applyAlignment="1">
      <alignment horizontal="center" vertical="center" textRotation="90" wrapText="1"/>
    </xf>
    <xf numFmtId="1" fontId="13" fillId="33" borderId="52" xfId="0" applyNumberFormat="1" applyFont="1" applyFill="1" applyBorder="1" applyAlignment="1">
      <alignment horizontal="center" vertical="center" textRotation="90" wrapText="1"/>
    </xf>
    <xf numFmtId="1" fontId="18" fillId="33" borderId="63" xfId="56" applyNumberFormat="1" applyFont="1" applyFill="1" applyBorder="1" applyAlignment="1">
      <alignment horizontal="center" vertical="center" wrapText="1"/>
      <protection/>
    </xf>
    <xf numFmtId="1" fontId="18" fillId="33" borderId="64" xfId="56" applyNumberFormat="1" applyFont="1" applyFill="1" applyBorder="1" applyAlignment="1">
      <alignment horizontal="center" vertical="center" wrapText="1"/>
      <protection/>
    </xf>
    <xf numFmtId="1" fontId="18" fillId="33" borderId="65" xfId="56" applyNumberFormat="1" applyFont="1" applyFill="1" applyBorder="1" applyAlignment="1">
      <alignment horizontal="center" vertical="center" wrapText="1"/>
      <protection/>
    </xf>
    <xf numFmtId="0" fontId="13" fillId="33" borderId="51" xfId="56" applyFont="1" applyFill="1" applyBorder="1" applyAlignment="1">
      <alignment horizontal="center" vertical="center" wrapText="1"/>
      <protection/>
    </xf>
    <xf numFmtId="0" fontId="13" fillId="33" borderId="41" xfId="56" applyFont="1" applyFill="1" applyBorder="1" applyAlignment="1">
      <alignment horizontal="center" vertical="center" wrapText="1"/>
      <protection/>
    </xf>
    <xf numFmtId="0" fontId="13" fillId="33" borderId="42" xfId="56" applyFont="1" applyFill="1" applyBorder="1" applyAlignment="1">
      <alignment horizontal="center" vertical="center" wrapText="1"/>
      <protection/>
    </xf>
    <xf numFmtId="0" fontId="13" fillId="33" borderId="55" xfId="56" applyFont="1" applyFill="1" applyBorder="1" applyAlignment="1">
      <alignment horizontal="center" vertical="center" wrapText="1"/>
      <protection/>
    </xf>
    <xf numFmtId="0" fontId="13" fillId="33" borderId="12" xfId="56" applyFont="1" applyFill="1" applyBorder="1" applyAlignment="1">
      <alignment horizontal="center" vertical="center" wrapText="1"/>
      <protection/>
    </xf>
    <xf numFmtId="0" fontId="13" fillId="33" borderId="37" xfId="56" applyFont="1" applyFill="1" applyBorder="1" applyAlignment="1">
      <alignment horizontal="center" vertical="center" wrapText="1"/>
      <protection/>
    </xf>
    <xf numFmtId="0" fontId="17" fillId="33" borderId="48" xfId="56" applyFont="1" applyFill="1" applyBorder="1" applyAlignment="1">
      <alignment horizontal="left" vertical="center"/>
      <protection/>
    </xf>
    <xf numFmtId="1" fontId="18" fillId="33" borderId="39" xfId="56" applyNumberFormat="1" applyFont="1" applyFill="1" applyBorder="1" applyAlignment="1">
      <alignment horizontal="center" vertical="center" textRotation="90" wrapText="1"/>
      <protection/>
    </xf>
    <xf numFmtId="1" fontId="18" fillId="33" borderId="10" xfId="56" applyNumberFormat="1" applyFont="1" applyFill="1" applyBorder="1" applyAlignment="1">
      <alignment horizontal="center" vertical="center" textRotation="90" wrapText="1"/>
      <protection/>
    </xf>
    <xf numFmtId="1" fontId="28" fillId="33" borderId="32" xfId="56" applyNumberFormat="1" applyFont="1" applyFill="1" applyBorder="1" applyAlignment="1">
      <alignment horizontal="center" vertical="center" wrapText="1"/>
      <protection/>
    </xf>
    <xf numFmtId="1" fontId="28" fillId="33" borderId="45" xfId="56" applyNumberFormat="1" applyFont="1" applyFill="1" applyBorder="1" applyAlignment="1">
      <alignment horizontal="center" vertical="center" wrapText="1"/>
      <protection/>
    </xf>
    <xf numFmtId="1" fontId="13" fillId="33" borderId="11" xfId="56" applyNumberFormat="1" applyFont="1" applyFill="1" applyBorder="1" applyAlignment="1">
      <alignment horizontal="center" vertical="center" textRotation="90" wrapText="1"/>
      <protection/>
    </xf>
    <xf numFmtId="1" fontId="30" fillId="33" borderId="11" xfId="56" applyNumberFormat="1" applyFont="1" applyFill="1" applyBorder="1" applyAlignment="1">
      <alignment horizontal="center" vertical="center" wrapText="1"/>
      <protection/>
    </xf>
    <xf numFmtId="1" fontId="30" fillId="33" borderId="46" xfId="5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18" fillId="0" borderId="11" xfId="53" applyFont="1" applyBorder="1" applyAlignment="1">
      <alignment horizontal="center" vertical="center" wrapText="1"/>
      <protection/>
    </xf>
    <xf numFmtId="0" fontId="18" fillId="0" borderId="11" xfId="53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X34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2" width="9.140625" style="2" customWidth="1"/>
    <col min="3" max="3" width="6.7109375" style="2" customWidth="1"/>
    <col min="4" max="4" width="7.140625" style="2" customWidth="1"/>
    <col min="5" max="6" width="9.140625" style="2" customWidth="1"/>
    <col min="7" max="8" width="12.421875" style="2" customWidth="1"/>
    <col min="9" max="9" width="7.421875" style="2" customWidth="1"/>
    <col min="10" max="10" width="12.28125" style="2" customWidth="1"/>
    <col min="11" max="11" width="2.421875" style="2" customWidth="1"/>
    <col min="12" max="13" width="3.28125" style="2" customWidth="1"/>
    <col min="14" max="15" width="3.00390625" style="2" customWidth="1"/>
    <col min="16" max="16" width="2.28125" style="2" customWidth="1"/>
    <col min="17" max="17" width="5.8515625" style="2" customWidth="1"/>
    <col min="18" max="18" width="0.71875" style="2" hidden="1" customWidth="1"/>
    <col min="19" max="19" width="6.140625" style="2" customWidth="1"/>
    <col min="20" max="20" width="3.57421875" style="2" customWidth="1"/>
    <col min="21" max="21" width="5.421875" style="2" customWidth="1"/>
    <col min="22" max="22" width="2.7109375" style="2" customWidth="1"/>
    <col min="23" max="16384" width="9.140625" style="2" customWidth="1"/>
  </cols>
  <sheetData>
    <row r="5" spans="14:22" ht="15.75">
      <c r="N5" s="225" t="s">
        <v>0</v>
      </c>
      <c r="O5" s="225"/>
      <c r="P5" s="225"/>
      <c r="Q5" s="225"/>
      <c r="R5" s="225"/>
      <c r="S5" s="225"/>
      <c r="T5" s="225"/>
      <c r="U5" s="225"/>
      <c r="V5" s="225"/>
    </row>
    <row r="6" spans="14:20" ht="4.5" customHeight="1">
      <c r="N6" s="3"/>
      <c r="O6" s="3"/>
      <c r="P6" s="3"/>
      <c r="Q6" s="3"/>
      <c r="R6" s="3"/>
      <c r="S6" s="3"/>
      <c r="T6" s="3"/>
    </row>
    <row r="7" spans="10:22" ht="15.75">
      <c r="J7" s="225" t="s">
        <v>143</v>
      </c>
      <c r="K7" s="225"/>
      <c r="L7" s="225"/>
      <c r="M7" s="225"/>
      <c r="N7" s="225"/>
      <c r="O7" s="232"/>
      <c r="P7" s="232"/>
      <c r="Q7" s="232"/>
      <c r="R7" s="1"/>
      <c r="S7" s="1"/>
      <c r="T7" s="1"/>
      <c r="U7" s="1"/>
      <c r="V7" s="1"/>
    </row>
    <row r="8" spans="10:22" ht="15.75">
      <c r="J8" s="226" t="s">
        <v>127</v>
      </c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</row>
    <row r="9" ht="5.25" customHeight="1"/>
    <row r="10" spans="13:22" ht="15.75">
      <c r="M10" s="4" t="s">
        <v>1</v>
      </c>
      <c r="N10" s="1"/>
      <c r="O10" s="1"/>
      <c r="P10" s="5" t="s">
        <v>2</v>
      </c>
      <c r="Q10" s="1"/>
      <c r="R10" s="8"/>
      <c r="S10" s="1"/>
      <c r="T10" s="7"/>
      <c r="U10" s="11">
        <v>2019</v>
      </c>
      <c r="V10" s="2" t="s">
        <v>3</v>
      </c>
    </row>
    <row r="12" spans="5:18" ht="18.75">
      <c r="E12" s="235" t="s">
        <v>152</v>
      </c>
      <c r="F12" s="235"/>
      <c r="G12" s="235"/>
      <c r="H12" s="235"/>
      <c r="I12" s="235"/>
      <c r="J12" s="235"/>
      <c r="K12" s="235"/>
      <c r="L12" s="235"/>
      <c r="M12" s="235"/>
      <c r="Q12" s="10"/>
      <c r="R12" s="10"/>
    </row>
    <row r="13" spans="4:20" ht="18.75">
      <c r="D13" s="233" t="s">
        <v>144</v>
      </c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</row>
    <row r="14" spans="4:20" ht="18.75">
      <c r="D14" s="15"/>
      <c r="E14" s="231" t="s">
        <v>145</v>
      </c>
      <c r="F14" s="231"/>
      <c r="G14" s="231"/>
      <c r="H14" s="231"/>
      <c r="I14" s="231"/>
      <c r="J14" s="231"/>
      <c r="K14" s="231"/>
      <c r="L14" s="231"/>
      <c r="M14" s="231"/>
      <c r="N14" s="231"/>
      <c r="O14" s="15"/>
      <c r="P14" s="15"/>
      <c r="Q14" s="15"/>
      <c r="R14" s="15"/>
      <c r="S14" s="15"/>
      <c r="T14" s="15"/>
    </row>
    <row r="15" spans="4:14" ht="17.25" customHeight="1">
      <c r="D15" s="6"/>
      <c r="E15" s="14" t="s">
        <v>128</v>
      </c>
      <c r="F15" s="14"/>
      <c r="G15" s="14"/>
      <c r="H15" s="14"/>
      <c r="I15" s="1"/>
      <c r="J15" s="1"/>
      <c r="K15" s="1"/>
      <c r="L15" s="1"/>
      <c r="M15" s="1"/>
      <c r="N15" s="1"/>
    </row>
    <row r="16" spans="5:11" ht="12.75">
      <c r="E16" s="227" t="s">
        <v>137</v>
      </c>
      <c r="F16" s="227"/>
      <c r="G16" s="227"/>
      <c r="H16" s="227"/>
      <c r="I16" s="227"/>
      <c r="J16" s="227"/>
      <c r="K16" s="13"/>
    </row>
    <row r="17" spans="5:12" ht="15.75">
      <c r="E17" s="229" t="s">
        <v>30</v>
      </c>
      <c r="F17" s="229"/>
      <c r="G17" s="229"/>
      <c r="H17" s="229"/>
      <c r="I17" s="229"/>
      <c r="J17" s="229"/>
      <c r="K17" s="229"/>
      <c r="L17" s="229"/>
    </row>
    <row r="18" spans="2:24" ht="20.25" customHeight="1">
      <c r="B18" s="34"/>
      <c r="C18" s="34"/>
      <c r="D18" s="34"/>
      <c r="E18" s="34"/>
      <c r="F18" s="236" t="s">
        <v>202</v>
      </c>
      <c r="G18" s="236"/>
      <c r="H18" s="236"/>
      <c r="I18" s="236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6:9" ht="12.75">
      <c r="F19" s="227" t="s">
        <v>31</v>
      </c>
      <c r="G19" s="227"/>
      <c r="H19" s="227"/>
      <c r="I19" s="227"/>
    </row>
    <row r="20" spans="5:11" ht="15.75">
      <c r="E20" s="225" t="s">
        <v>32</v>
      </c>
      <c r="F20" s="225"/>
      <c r="G20" s="237" t="s">
        <v>33</v>
      </c>
      <c r="H20" s="237"/>
      <c r="I20" s="223" t="s">
        <v>34</v>
      </c>
      <c r="J20" s="223"/>
      <c r="K20" s="9"/>
    </row>
    <row r="21" spans="7:8" ht="12.75">
      <c r="G21" s="227" t="s">
        <v>33</v>
      </c>
      <c r="H21" s="227"/>
    </row>
    <row r="23" ht="12.75">
      <c r="G23" s="15" t="s">
        <v>366</v>
      </c>
    </row>
    <row r="24" ht="12.75">
      <c r="G24" s="17"/>
    </row>
    <row r="25" spans="9:20" ht="19.5" customHeight="1">
      <c r="I25" s="223" t="s">
        <v>129</v>
      </c>
      <c r="J25" s="223"/>
      <c r="K25" s="224"/>
      <c r="L25" s="224"/>
      <c r="M25" s="224"/>
      <c r="N25" s="224"/>
      <c r="O25" s="224"/>
      <c r="P25" s="224"/>
      <c r="Q25" s="224"/>
      <c r="R25" s="224"/>
      <c r="S25" s="224"/>
      <c r="T25" s="224"/>
    </row>
    <row r="26" spans="9:17" ht="19.5" customHeight="1">
      <c r="I26" s="223" t="s">
        <v>36</v>
      </c>
      <c r="J26" s="223"/>
      <c r="K26" s="230" t="s">
        <v>200</v>
      </c>
      <c r="L26" s="230"/>
      <c r="M26" s="230"/>
      <c r="N26" s="230"/>
      <c r="O26" s="12"/>
      <c r="P26" s="12"/>
      <c r="Q26" s="12"/>
    </row>
    <row r="27" spans="9:20" ht="19.5" customHeight="1">
      <c r="I27" s="223" t="s">
        <v>35</v>
      </c>
      <c r="J27" s="223"/>
      <c r="K27" s="223"/>
      <c r="L27" s="223"/>
      <c r="M27" s="223"/>
      <c r="N27" s="223"/>
      <c r="O27" s="223"/>
      <c r="P27" s="228" t="s">
        <v>121</v>
      </c>
      <c r="Q27" s="228"/>
      <c r="R27" s="228"/>
      <c r="S27" s="228"/>
      <c r="T27" s="228"/>
    </row>
    <row r="29" spans="8:19" ht="15.75">
      <c r="H29" s="15"/>
      <c r="I29" s="16" t="s">
        <v>201</v>
      </c>
      <c r="J29" s="16"/>
      <c r="K29" s="16"/>
      <c r="L29" s="16"/>
      <c r="M29" s="16"/>
      <c r="N29" s="16"/>
      <c r="O29" s="16"/>
      <c r="P29" s="15"/>
      <c r="Q29" s="15"/>
      <c r="R29" s="15"/>
      <c r="S29" s="15"/>
    </row>
    <row r="34" ht="12.75">
      <c r="O34" s="2" t="s">
        <v>142</v>
      </c>
    </row>
  </sheetData>
  <sheetProtection/>
  <mergeCells count="19">
    <mergeCell ref="E20:F20"/>
    <mergeCell ref="G21:H21"/>
    <mergeCell ref="E14:N14"/>
    <mergeCell ref="J7:Q7"/>
    <mergeCell ref="D13:T13"/>
    <mergeCell ref="E12:M12"/>
    <mergeCell ref="F18:I18"/>
    <mergeCell ref="G20:H20"/>
    <mergeCell ref="I20:J20"/>
    <mergeCell ref="I25:T25"/>
    <mergeCell ref="N5:V5"/>
    <mergeCell ref="J8:V8"/>
    <mergeCell ref="E16:J16"/>
    <mergeCell ref="I27:O27"/>
    <mergeCell ref="P27:T27"/>
    <mergeCell ref="E17:L17"/>
    <mergeCell ref="I26:J26"/>
    <mergeCell ref="K26:N26"/>
    <mergeCell ref="F19:I19"/>
  </mergeCells>
  <dataValidations count="2">
    <dataValidation type="list" allowBlank="1" showInputMessage="1" showErrorMessage="1" sqref="G20:H20">
      <formula1>"базовой,углублённой"</formula1>
    </dataValidation>
    <dataValidation type="list" allowBlank="1" showInputMessage="1" showErrorMessage="1" sqref="K26">
      <formula1>"очная,заочная,"</formula1>
    </dataValidation>
  </dataValidations>
  <printOptions/>
  <pageMargins left="0.3937007874015748" right="0.3937007874015748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46"/>
  <sheetViews>
    <sheetView zoomScalePageLayoutView="0" workbookViewId="0" topLeftCell="A7">
      <selection activeCell="A16" sqref="A16"/>
    </sheetView>
  </sheetViews>
  <sheetFormatPr defaultColWidth="9.140625" defaultRowHeight="12.75"/>
  <cols>
    <col min="1" max="1" width="199.140625" style="0" customWidth="1"/>
  </cols>
  <sheetData>
    <row r="1" ht="14.25">
      <c r="A1" s="18" t="s">
        <v>157</v>
      </c>
    </row>
    <row r="2" ht="15">
      <c r="A2" s="19"/>
    </row>
    <row r="3" ht="18.75">
      <c r="A3" s="20" t="s">
        <v>203</v>
      </c>
    </row>
    <row r="4" ht="75" customHeight="1">
      <c r="A4" s="21" t="s">
        <v>204</v>
      </c>
    </row>
    <row r="5" ht="26.25" customHeight="1">
      <c r="A5" s="23" t="s">
        <v>153</v>
      </c>
    </row>
    <row r="6" ht="37.5" customHeight="1">
      <c r="A6" s="21" t="s">
        <v>337</v>
      </c>
    </row>
    <row r="7" ht="29.25" customHeight="1">
      <c r="A7" s="29" t="s">
        <v>176</v>
      </c>
    </row>
    <row r="8" ht="27" customHeight="1">
      <c r="A8" s="29" t="s">
        <v>177</v>
      </c>
    </row>
    <row r="9" ht="18.75" customHeight="1">
      <c r="A9" s="29" t="s">
        <v>178</v>
      </c>
    </row>
    <row r="10" ht="24.75" customHeight="1">
      <c r="A10" s="29" t="s">
        <v>179</v>
      </c>
    </row>
    <row r="11" ht="18.75" customHeight="1">
      <c r="A11" s="29" t="s">
        <v>336</v>
      </c>
    </row>
    <row r="12" ht="20.25" customHeight="1">
      <c r="A12" s="29" t="s">
        <v>180</v>
      </c>
    </row>
    <row r="13" ht="31.5" customHeight="1">
      <c r="A13" s="21" t="s">
        <v>339</v>
      </c>
    </row>
    <row r="14" ht="27" customHeight="1">
      <c r="A14" s="21" t="s">
        <v>335</v>
      </c>
    </row>
    <row r="15" ht="80.25" customHeight="1">
      <c r="A15" s="81" t="s">
        <v>181</v>
      </c>
    </row>
    <row r="16" ht="50.25" customHeight="1">
      <c r="A16" s="30" t="s">
        <v>182</v>
      </c>
    </row>
    <row r="17" ht="40.5" customHeight="1">
      <c r="A17" s="31" t="s">
        <v>183</v>
      </c>
    </row>
    <row r="18" ht="39" customHeight="1">
      <c r="A18" s="80" t="s">
        <v>184</v>
      </c>
    </row>
    <row r="19" s="36" customFormat="1" ht="27.75" customHeight="1">
      <c r="A19" s="35" t="s">
        <v>247</v>
      </c>
    </row>
    <row r="20" ht="57" customHeight="1">
      <c r="A20" s="21" t="s">
        <v>154</v>
      </c>
    </row>
    <row r="21" ht="27" customHeight="1">
      <c r="A21" s="32" t="s">
        <v>185</v>
      </c>
    </row>
    <row r="22" ht="15.75">
      <c r="A22" s="32" t="s">
        <v>186</v>
      </c>
    </row>
    <row r="23" ht="91.5" customHeight="1">
      <c r="A23" s="31" t="s">
        <v>187</v>
      </c>
    </row>
    <row r="24" ht="28.5" customHeight="1">
      <c r="A24" s="33" t="s">
        <v>188</v>
      </c>
    </row>
    <row r="25" ht="15.75">
      <c r="A25" s="32" t="s">
        <v>191</v>
      </c>
    </row>
    <row r="26" ht="60" customHeight="1">
      <c r="A26" s="31" t="s">
        <v>192</v>
      </c>
    </row>
    <row r="27" ht="42.75" customHeight="1">
      <c r="A27" s="31" t="s">
        <v>193</v>
      </c>
    </row>
    <row r="28" ht="46.5" customHeight="1">
      <c r="A28" s="31" t="s">
        <v>189</v>
      </c>
    </row>
    <row r="29" ht="40.5" customHeight="1">
      <c r="A29" s="31" t="s">
        <v>190</v>
      </c>
    </row>
    <row r="30" ht="26.25" customHeight="1">
      <c r="A30" s="22" t="s">
        <v>194</v>
      </c>
    </row>
    <row r="31" ht="38.25" customHeight="1">
      <c r="A31" s="79" t="s">
        <v>195</v>
      </c>
    </row>
    <row r="32" ht="23.25" customHeight="1">
      <c r="A32" s="22" t="s">
        <v>196</v>
      </c>
    </row>
    <row r="33" ht="54.75" customHeight="1">
      <c r="A33" s="21" t="s">
        <v>155</v>
      </c>
    </row>
    <row r="34" ht="40.5" customHeight="1">
      <c r="A34" s="31" t="s">
        <v>332</v>
      </c>
    </row>
    <row r="35" ht="42.75" customHeight="1">
      <c r="A35" s="21" t="s">
        <v>331</v>
      </c>
    </row>
    <row r="36" ht="39.75" customHeight="1">
      <c r="A36" s="31" t="s">
        <v>330</v>
      </c>
    </row>
    <row r="37" ht="78" customHeight="1">
      <c r="A37" s="21" t="s">
        <v>198</v>
      </c>
    </row>
    <row r="38" ht="57" customHeight="1">
      <c r="A38" s="21" t="s">
        <v>338</v>
      </c>
    </row>
    <row r="39" ht="40.5" customHeight="1">
      <c r="A39" s="21" t="s">
        <v>156</v>
      </c>
    </row>
    <row r="40" ht="53.25" customHeight="1">
      <c r="A40" s="21" t="s">
        <v>333</v>
      </c>
    </row>
    <row r="41" ht="40.5" customHeight="1">
      <c r="A41" s="21" t="s">
        <v>199</v>
      </c>
    </row>
    <row r="42" ht="31.5">
      <c r="A42" s="21" t="s">
        <v>197</v>
      </c>
    </row>
    <row r="43" ht="15.75">
      <c r="A43" s="21"/>
    </row>
    <row r="44" ht="15.75">
      <c r="A44" s="21"/>
    </row>
    <row r="45" ht="15.75">
      <c r="A45" s="21"/>
    </row>
    <row r="46" ht="15.75">
      <c r="A46" s="2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8"/>
  <sheetViews>
    <sheetView zoomScale="85" zoomScaleNormal="85" zoomScalePageLayoutView="0" workbookViewId="0" topLeftCell="A1">
      <selection activeCell="BJ16" sqref="BJ16"/>
    </sheetView>
  </sheetViews>
  <sheetFormatPr defaultColWidth="9.140625" defaultRowHeight="12.75"/>
  <cols>
    <col min="1" max="54" width="2.7109375" style="52" customWidth="1"/>
    <col min="55" max="56" width="3.7109375" style="52" customWidth="1"/>
    <col min="57" max="16384" width="9.140625" style="52" customWidth="1"/>
  </cols>
  <sheetData>
    <row r="1" spans="1:55" ht="18.75">
      <c r="A1" s="262" t="s">
        <v>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51"/>
    </row>
    <row r="2" ht="15.75"/>
    <row r="3" spans="1:54" ht="15.75">
      <c r="A3" s="278" t="s">
        <v>16</v>
      </c>
      <c r="B3" s="277" t="s">
        <v>4</v>
      </c>
      <c r="C3" s="277"/>
      <c r="D3" s="277"/>
      <c r="E3" s="277"/>
      <c r="F3" s="279" t="s">
        <v>77</v>
      </c>
      <c r="G3" s="277" t="s">
        <v>5</v>
      </c>
      <c r="H3" s="277"/>
      <c r="I3" s="277"/>
      <c r="J3" s="275" t="s">
        <v>85</v>
      </c>
      <c r="K3" s="277" t="s">
        <v>6</v>
      </c>
      <c r="L3" s="277"/>
      <c r="M3" s="277"/>
      <c r="N3" s="277"/>
      <c r="O3" s="277" t="s">
        <v>7</v>
      </c>
      <c r="P3" s="277"/>
      <c r="Q3" s="277"/>
      <c r="R3" s="277"/>
      <c r="S3" s="275" t="s">
        <v>90</v>
      </c>
      <c r="T3" s="277" t="s">
        <v>8</v>
      </c>
      <c r="U3" s="277"/>
      <c r="V3" s="277"/>
      <c r="W3" s="275" t="s">
        <v>94</v>
      </c>
      <c r="X3" s="277" t="s">
        <v>9</v>
      </c>
      <c r="Y3" s="277"/>
      <c r="Z3" s="277"/>
      <c r="AA3" s="275" t="s">
        <v>98</v>
      </c>
      <c r="AB3" s="277" t="s">
        <v>10</v>
      </c>
      <c r="AC3" s="277"/>
      <c r="AD3" s="277"/>
      <c r="AE3" s="277"/>
      <c r="AF3" s="275" t="s">
        <v>100</v>
      </c>
      <c r="AG3" s="277" t="s">
        <v>11</v>
      </c>
      <c r="AH3" s="277"/>
      <c r="AI3" s="277"/>
      <c r="AJ3" s="275" t="s">
        <v>101</v>
      </c>
      <c r="AK3" s="277" t="s">
        <v>12</v>
      </c>
      <c r="AL3" s="277"/>
      <c r="AM3" s="277"/>
      <c r="AN3" s="277"/>
      <c r="AO3" s="277" t="s">
        <v>13</v>
      </c>
      <c r="AP3" s="277"/>
      <c r="AQ3" s="277"/>
      <c r="AR3" s="277"/>
      <c r="AS3" s="275" t="s">
        <v>106</v>
      </c>
      <c r="AT3" s="277" t="s">
        <v>14</v>
      </c>
      <c r="AU3" s="277"/>
      <c r="AV3" s="277"/>
      <c r="AW3" s="275" t="s">
        <v>107</v>
      </c>
      <c r="AX3" s="277" t="s">
        <v>15</v>
      </c>
      <c r="AY3" s="277"/>
      <c r="AZ3" s="277"/>
      <c r="BA3" s="277"/>
      <c r="BB3" s="278" t="s">
        <v>16</v>
      </c>
    </row>
    <row r="4" spans="1:54" ht="39.75" customHeight="1" thickBot="1">
      <c r="A4" s="278"/>
      <c r="B4" s="53" t="s">
        <v>81</v>
      </c>
      <c r="C4" s="53" t="s">
        <v>80</v>
      </c>
      <c r="D4" s="53" t="s">
        <v>79</v>
      </c>
      <c r="E4" s="53" t="s">
        <v>78</v>
      </c>
      <c r="F4" s="280"/>
      <c r="G4" s="53" t="s">
        <v>82</v>
      </c>
      <c r="H4" s="53" t="s">
        <v>83</v>
      </c>
      <c r="I4" s="53" t="s">
        <v>84</v>
      </c>
      <c r="J4" s="276"/>
      <c r="K4" s="53" t="s">
        <v>86</v>
      </c>
      <c r="L4" s="53" t="s">
        <v>87</v>
      </c>
      <c r="M4" s="53" t="s">
        <v>88</v>
      </c>
      <c r="N4" s="53" t="s">
        <v>89</v>
      </c>
      <c r="O4" s="53" t="s">
        <v>81</v>
      </c>
      <c r="P4" s="53" t="s">
        <v>80</v>
      </c>
      <c r="Q4" s="53" t="s">
        <v>79</v>
      </c>
      <c r="R4" s="53" t="s">
        <v>78</v>
      </c>
      <c r="S4" s="276"/>
      <c r="T4" s="53" t="s">
        <v>91</v>
      </c>
      <c r="U4" s="53" t="s">
        <v>92</v>
      </c>
      <c r="V4" s="53" t="s">
        <v>93</v>
      </c>
      <c r="W4" s="276"/>
      <c r="X4" s="53" t="s">
        <v>95</v>
      </c>
      <c r="Y4" s="53" t="s">
        <v>96</v>
      </c>
      <c r="Z4" s="53" t="s">
        <v>97</v>
      </c>
      <c r="AA4" s="276"/>
      <c r="AB4" s="53" t="s">
        <v>95</v>
      </c>
      <c r="AC4" s="53" t="s">
        <v>96</v>
      </c>
      <c r="AD4" s="53" t="s">
        <v>97</v>
      </c>
      <c r="AE4" s="53" t="s">
        <v>99</v>
      </c>
      <c r="AF4" s="276"/>
      <c r="AG4" s="53" t="s">
        <v>82</v>
      </c>
      <c r="AH4" s="53" t="s">
        <v>83</v>
      </c>
      <c r="AI4" s="53" t="s">
        <v>84</v>
      </c>
      <c r="AJ4" s="276"/>
      <c r="AK4" s="53" t="s">
        <v>102</v>
      </c>
      <c r="AL4" s="53" t="s">
        <v>103</v>
      </c>
      <c r="AM4" s="53" t="s">
        <v>104</v>
      </c>
      <c r="AN4" s="53" t="s">
        <v>105</v>
      </c>
      <c r="AO4" s="53" t="s">
        <v>81</v>
      </c>
      <c r="AP4" s="53" t="s">
        <v>80</v>
      </c>
      <c r="AQ4" s="53" t="s">
        <v>79</v>
      </c>
      <c r="AR4" s="53" t="s">
        <v>78</v>
      </c>
      <c r="AS4" s="281"/>
      <c r="AT4" s="53" t="s">
        <v>82</v>
      </c>
      <c r="AU4" s="53" t="s">
        <v>83</v>
      </c>
      <c r="AV4" s="53" t="s">
        <v>84</v>
      </c>
      <c r="AW4" s="276"/>
      <c r="AX4" s="53" t="s">
        <v>86</v>
      </c>
      <c r="AY4" s="53" t="s">
        <v>87</v>
      </c>
      <c r="AZ4" s="53" t="s">
        <v>88</v>
      </c>
      <c r="BA4" s="53" t="s">
        <v>108</v>
      </c>
      <c r="BB4" s="278"/>
    </row>
    <row r="5" spans="1:54" ht="27.75" customHeight="1" thickBo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55" t="s">
        <v>21</v>
      </c>
      <c r="T5" s="55" t="s">
        <v>21</v>
      </c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7"/>
      <c r="AH5" s="57"/>
      <c r="AI5" s="57"/>
      <c r="AJ5" s="57"/>
      <c r="AK5" s="55"/>
      <c r="AL5" s="55"/>
      <c r="AM5" s="57"/>
      <c r="AN5" s="57"/>
      <c r="AO5" s="57"/>
      <c r="AP5" s="57"/>
      <c r="AQ5" s="58" t="s">
        <v>115</v>
      </c>
      <c r="AR5" s="58" t="s">
        <v>115</v>
      </c>
      <c r="AS5" s="59" t="s">
        <v>21</v>
      </c>
      <c r="AT5" s="60" t="s">
        <v>21</v>
      </c>
      <c r="AU5" s="55" t="s">
        <v>21</v>
      </c>
      <c r="AV5" s="55" t="s">
        <v>21</v>
      </c>
      <c r="AW5" s="55" t="s">
        <v>21</v>
      </c>
      <c r="AX5" s="55" t="s">
        <v>21</v>
      </c>
      <c r="AY5" s="55" t="s">
        <v>21</v>
      </c>
      <c r="AZ5" s="55" t="s">
        <v>21</v>
      </c>
      <c r="BA5" s="55" t="s">
        <v>21</v>
      </c>
      <c r="BB5" s="54">
        <v>1</v>
      </c>
    </row>
    <row r="6" spans="1:54" ht="21.75" customHeight="1" thickBot="1">
      <c r="A6" s="54" t="s">
        <v>38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7" t="s">
        <v>138</v>
      </c>
      <c r="Q6" s="57" t="s">
        <v>138</v>
      </c>
      <c r="R6" s="57" t="s">
        <v>138</v>
      </c>
      <c r="S6" s="60" t="s">
        <v>21</v>
      </c>
      <c r="T6" s="55" t="s">
        <v>21</v>
      </c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 t="s">
        <v>138</v>
      </c>
      <c r="AP6" s="57" t="s">
        <v>138</v>
      </c>
      <c r="AQ6" s="57" t="s">
        <v>138</v>
      </c>
      <c r="AR6" s="58" t="s">
        <v>115</v>
      </c>
      <c r="AS6" s="58" t="s">
        <v>115</v>
      </c>
      <c r="AT6" s="55" t="s">
        <v>21</v>
      </c>
      <c r="AU6" s="55" t="s">
        <v>21</v>
      </c>
      <c r="AV6" s="55" t="s">
        <v>21</v>
      </c>
      <c r="AW6" s="55" t="s">
        <v>21</v>
      </c>
      <c r="AX6" s="55" t="s">
        <v>21</v>
      </c>
      <c r="AY6" s="55" t="s">
        <v>21</v>
      </c>
      <c r="AZ6" s="55" t="s">
        <v>21</v>
      </c>
      <c r="BA6" s="55" t="s">
        <v>21</v>
      </c>
      <c r="BB6" s="54" t="s">
        <v>38</v>
      </c>
    </row>
    <row r="7" spans="1:54" ht="26.25" customHeight="1" thickBot="1">
      <c r="A7" s="54" t="s">
        <v>76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60" t="s">
        <v>21</v>
      </c>
      <c r="T7" s="55" t="s">
        <v>21</v>
      </c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7" t="s">
        <v>139</v>
      </c>
      <c r="AI7" s="57" t="s">
        <v>139</v>
      </c>
      <c r="AJ7" s="57" t="s">
        <v>139</v>
      </c>
      <c r="AK7" s="57" t="s">
        <v>139</v>
      </c>
      <c r="AL7" s="57" t="s">
        <v>139</v>
      </c>
      <c r="AM7" s="57" t="s">
        <v>139</v>
      </c>
      <c r="AN7" s="57" t="s">
        <v>139</v>
      </c>
      <c r="AO7" s="57" t="s">
        <v>139</v>
      </c>
      <c r="AP7" s="57" t="s">
        <v>139</v>
      </c>
      <c r="AQ7" s="57" t="s">
        <v>139</v>
      </c>
      <c r="AR7" s="58" t="s">
        <v>115</v>
      </c>
      <c r="AS7" s="55" t="s">
        <v>21</v>
      </c>
      <c r="AT7" s="55" t="s">
        <v>21</v>
      </c>
      <c r="AU7" s="55" t="s">
        <v>21</v>
      </c>
      <c r="AV7" s="55" t="s">
        <v>21</v>
      </c>
      <c r="AW7" s="55" t="s">
        <v>21</v>
      </c>
      <c r="AX7" s="55" t="s">
        <v>21</v>
      </c>
      <c r="AY7" s="55" t="s">
        <v>21</v>
      </c>
      <c r="AZ7" s="55" t="s">
        <v>21</v>
      </c>
      <c r="BA7" s="55" t="s">
        <v>21</v>
      </c>
      <c r="BB7" s="54" t="s">
        <v>76</v>
      </c>
    </row>
    <row r="8" spans="1:56" ht="28.5" customHeight="1" thickBot="1">
      <c r="A8" s="54" t="s">
        <v>117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 t="s">
        <v>139</v>
      </c>
      <c r="P8" s="57" t="s">
        <v>139</v>
      </c>
      <c r="Q8" s="57" t="s">
        <v>139</v>
      </c>
      <c r="R8" s="58" t="s">
        <v>115</v>
      </c>
      <c r="S8" s="55" t="s">
        <v>21</v>
      </c>
      <c r="T8" s="55" t="s">
        <v>21</v>
      </c>
      <c r="U8" s="55"/>
      <c r="V8" s="55"/>
      <c r="W8" s="55"/>
      <c r="X8" s="55"/>
      <c r="Y8" s="61"/>
      <c r="Z8" s="62"/>
      <c r="AA8" s="57"/>
      <c r="AB8" s="57"/>
      <c r="AC8" s="62"/>
      <c r="AD8" s="57"/>
      <c r="AE8" s="57"/>
      <c r="AF8" s="57"/>
      <c r="AG8" s="57"/>
      <c r="AH8" s="58" t="s">
        <v>115</v>
      </c>
      <c r="AI8" s="55" t="s">
        <v>116</v>
      </c>
      <c r="AJ8" s="55" t="s">
        <v>116</v>
      </c>
      <c r="AK8" s="55" t="s">
        <v>116</v>
      </c>
      <c r="AL8" s="55" t="s">
        <v>116</v>
      </c>
      <c r="AM8" s="63" t="s">
        <v>22</v>
      </c>
      <c r="AN8" s="63" t="s">
        <v>22</v>
      </c>
      <c r="AO8" s="63" t="s">
        <v>22</v>
      </c>
      <c r="AP8" s="63" t="s">
        <v>22</v>
      </c>
      <c r="AQ8" s="64" t="s">
        <v>69</v>
      </c>
      <c r="AR8" s="64" t="s">
        <v>69</v>
      </c>
      <c r="AS8" s="62"/>
      <c r="AT8" s="55"/>
      <c r="AU8" s="55"/>
      <c r="AV8" s="55"/>
      <c r="AW8" s="55"/>
      <c r="AX8" s="55"/>
      <c r="AY8" s="55"/>
      <c r="AZ8" s="55"/>
      <c r="BA8" s="55"/>
      <c r="BB8" s="54" t="s">
        <v>117</v>
      </c>
      <c r="BD8" s="65"/>
    </row>
    <row r="9" ht="9" customHeight="1"/>
    <row r="10" spans="2:15" ht="15.75">
      <c r="B10" s="273" t="s">
        <v>18</v>
      </c>
      <c r="C10" s="273"/>
      <c r="D10" s="273"/>
      <c r="E10" s="273"/>
      <c r="F10" s="273"/>
      <c r="G10" s="273"/>
      <c r="H10" s="66"/>
      <c r="I10" s="66"/>
      <c r="J10" s="66"/>
      <c r="K10" s="66"/>
      <c r="L10" s="66"/>
      <c r="M10" s="66"/>
      <c r="N10" s="67"/>
      <c r="O10" s="67"/>
    </row>
    <row r="11" ht="9" customHeight="1"/>
    <row r="12" spans="1:54" ht="15.75" customHeight="1">
      <c r="A12" s="261" t="s">
        <v>148</v>
      </c>
      <c r="B12" s="261"/>
      <c r="C12" s="261"/>
      <c r="D12" s="274"/>
      <c r="E12" s="68"/>
      <c r="F12" s="261" t="s">
        <v>149</v>
      </c>
      <c r="G12" s="261"/>
      <c r="H12" s="261"/>
      <c r="I12" s="68"/>
      <c r="J12" s="261" t="s">
        <v>24</v>
      </c>
      <c r="K12" s="261"/>
      <c r="L12" s="261"/>
      <c r="M12" s="67"/>
      <c r="N12" s="261" t="s">
        <v>25</v>
      </c>
      <c r="O12" s="261"/>
      <c r="P12" s="261"/>
      <c r="Q12" s="261"/>
      <c r="R12" s="261"/>
      <c r="T12" s="261" t="s">
        <v>26</v>
      </c>
      <c r="U12" s="261"/>
      <c r="V12" s="261"/>
      <c r="W12" s="261"/>
      <c r="X12" s="261"/>
      <c r="Y12" s="67"/>
      <c r="Z12" s="272" t="s">
        <v>27</v>
      </c>
      <c r="AA12" s="272"/>
      <c r="AB12" s="272"/>
      <c r="AC12" s="272"/>
      <c r="AD12" s="272"/>
      <c r="AE12" s="261" t="s">
        <v>140</v>
      </c>
      <c r="AF12" s="261"/>
      <c r="AG12" s="261"/>
      <c r="AH12" s="261"/>
      <c r="AI12" s="261"/>
      <c r="AJ12" s="261"/>
      <c r="AL12" s="261" t="s">
        <v>28</v>
      </c>
      <c r="AM12" s="261"/>
      <c r="AN12" s="261"/>
      <c r="AO12" s="261"/>
      <c r="AP12" s="261"/>
      <c r="AR12" s="261" t="s">
        <v>141</v>
      </c>
      <c r="AS12" s="261"/>
      <c r="AT12" s="261"/>
      <c r="AU12" s="261"/>
      <c r="AV12" s="261"/>
      <c r="AX12" s="261" t="s">
        <v>29</v>
      </c>
      <c r="AY12" s="261"/>
      <c r="AZ12" s="261"/>
      <c r="BA12" s="261"/>
      <c r="BB12" s="261"/>
    </row>
    <row r="13" spans="1:54" ht="15.75">
      <c r="A13" s="261"/>
      <c r="B13" s="261"/>
      <c r="C13" s="261"/>
      <c r="D13" s="274"/>
      <c r="E13" s="68"/>
      <c r="F13" s="261"/>
      <c r="G13" s="261"/>
      <c r="H13" s="261"/>
      <c r="I13" s="68"/>
      <c r="J13" s="261"/>
      <c r="K13" s="261"/>
      <c r="L13" s="261"/>
      <c r="M13" s="67"/>
      <c r="N13" s="261"/>
      <c r="O13" s="261"/>
      <c r="P13" s="261"/>
      <c r="Q13" s="261"/>
      <c r="R13" s="261"/>
      <c r="T13" s="261"/>
      <c r="U13" s="261"/>
      <c r="V13" s="261"/>
      <c r="W13" s="261"/>
      <c r="X13" s="261"/>
      <c r="Y13" s="67"/>
      <c r="Z13" s="272"/>
      <c r="AA13" s="272"/>
      <c r="AB13" s="272"/>
      <c r="AC13" s="272"/>
      <c r="AD13" s="272"/>
      <c r="AE13" s="261"/>
      <c r="AF13" s="261"/>
      <c r="AG13" s="261"/>
      <c r="AH13" s="261"/>
      <c r="AI13" s="261"/>
      <c r="AJ13" s="261"/>
      <c r="AL13" s="261"/>
      <c r="AM13" s="261"/>
      <c r="AN13" s="261"/>
      <c r="AO13" s="261"/>
      <c r="AP13" s="261"/>
      <c r="AR13" s="261"/>
      <c r="AS13" s="261"/>
      <c r="AT13" s="261"/>
      <c r="AU13" s="261"/>
      <c r="AV13" s="261"/>
      <c r="AX13" s="261"/>
      <c r="AY13" s="261"/>
      <c r="AZ13" s="261"/>
      <c r="BA13" s="261"/>
      <c r="BB13" s="261"/>
    </row>
    <row r="14" spans="1:54" ht="15.75">
      <c r="A14" s="261"/>
      <c r="B14" s="261"/>
      <c r="C14" s="261"/>
      <c r="D14" s="274"/>
      <c r="E14" s="68"/>
      <c r="F14" s="261"/>
      <c r="G14" s="261"/>
      <c r="H14" s="261"/>
      <c r="I14" s="68"/>
      <c r="J14" s="261"/>
      <c r="K14" s="261"/>
      <c r="L14" s="261"/>
      <c r="N14" s="261"/>
      <c r="O14" s="261"/>
      <c r="P14" s="261"/>
      <c r="Q14" s="261"/>
      <c r="R14" s="261"/>
      <c r="T14" s="261"/>
      <c r="U14" s="261"/>
      <c r="V14" s="261"/>
      <c r="W14" s="261"/>
      <c r="X14" s="261"/>
      <c r="Z14" s="272"/>
      <c r="AA14" s="272"/>
      <c r="AB14" s="272"/>
      <c r="AC14" s="272"/>
      <c r="AD14" s="272"/>
      <c r="AE14" s="261"/>
      <c r="AF14" s="261"/>
      <c r="AG14" s="261"/>
      <c r="AH14" s="261"/>
      <c r="AI14" s="261"/>
      <c r="AJ14" s="261"/>
      <c r="AL14" s="261"/>
      <c r="AM14" s="261"/>
      <c r="AN14" s="261"/>
      <c r="AO14" s="261"/>
      <c r="AP14" s="261"/>
      <c r="AR14" s="261"/>
      <c r="AS14" s="261"/>
      <c r="AT14" s="261"/>
      <c r="AU14" s="261"/>
      <c r="AV14" s="261"/>
      <c r="AX14" s="261"/>
      <c r="AY14" s="261"/>
      <c r="AZ14" s="261"/>
      <c r="BA14" s="261"/>
      <c r="BB14" s="261"/>
    </row>
    <row r="15" spans="1:48" ht="15.75">
      <c r="A15" s="69"/>
      <c r="B15" s="69"/>
      <c r="C15" s="69"/>
      <c r="D15" s="69"/>
      <c r="E15" s="69"/>
      <c r="F15" s="69"/>
      <c r="H15" s="69"/>
      <c r="I15" s="69"/>
      <c r="J15" s="69"/>
      <c r="K15" s="69"/>
      <c r="L15" s="69"/>
      <c r="N15" s="261"/>
      <c r="O15" s="261"/>
      <c r="P15" s="261"/>
      <c r="Q15" s="261"/>
      <c r="R15" s="261"/>
      <c r="T15" s="261"/>
      <c r="U15" s="261"/>
      <c r="V15" s="261"/>
      <c r="W15" s="261"/>
      <c r="X15" s="261"/>
      <c r="AR15" s="261"/>
      <c r="AS15" s="261"/>
      <c r="AT15" s="261"/>
      <c r="AU15" s="261"/>
      <c r="AV15" s="261"/>
    </row>
    <row r="16" spans="1:53" ht="15.75">
      <c r="A16" s="70"/>
      <c r="B16" s="71"/>
      <c r="C16" s="72"/>
      <c r="F16" s="263" t="s">
        <v>150</v>
      </c>
      <c r="G16" s="264"/>
      <c r="H16" s="72"/>
      <c r="J16" s="265" t="s">
        <v>138</v>
      </c>
      <c r="K16" s="266"/>
      <c r="L16" s="267"/>
      <c r="O16" s="265" t="s">
        <v>139</v>
      </c>
      <c r="P16" s="266"/>
      <c r="Q16" s="267"/>
      <c r="R16" s="73"/>
      <c r="S16" s="73"/>
      <c r="T16" s="73"/>
      <c r="U16" s="265" t="s">
        <v>19</v>
      </c>
      <c r="V16" s="266"/>
      <c r="W16" s="267"/>
      <c r="X16" s="73"/>
      <c r="Y16" s="73"/>
      <c r="Z16" s="73"/>
      <c r="AA16" s="265" t="s">
        <v>20</v>
      </c>
      <c r="AB16" s="266"/>
      <c r="AC16" s="267"/>
      <c r="AD16" s="73"/>
      <c r="AE16" s="73"/>
      <c r="AF16" s="73"/>
      <c r="AG16" s="265" t="s">
        <v>69</v>
      </c>
      <c r="AH16" s="266"/>
      <c r="AI16" s="267"/>
      <c r="AJ16" s="73"/>
      <c r="AK16" s="73"/>
      <c r="AL16" s="73"/>
      <c r="AM16" s="265" t="s">
        <v>21</v>
      </c>
      <c r="AN16" s="266"/>
      <c r="AO16" s="267"/>
      <c r="AP16" s="73"/>
      <c r="AQ16" s="73"/>
      <c r="AR16" s="73"/>
      <c r="AS16" s="271" t="s">
        <v>22</v>
      </c>
      <c r="AT16" s="266"/>
      <c r="AU16" s="267"/>
      <c r="AY16" s="265" t="s">
        <v>23</v>
      </c>
      <c r="AZ16" s="266"/>
      <c r="BA16" s="267"/>
    </row>
    <row r="17" spans="1:53" ht="15.75">
      <c r="A17" s="74"/>
      <c r="B17" s="75"/>
      <c r="C17" s="76"/>
      <c r="E17" s="73"/>
      <c r="F17" s="74"/>
      <c r="G17" s="75"/>
      <c r="H17" s="76"/>
      <c r="J17" s="268"/>
      <c r="K17" s="269"/>
      <c r="L17" s="270"/>
      <c r="O17" s="268"/>
      <c r="P17" s="269"/>
      <c r="Q17" s="270"/>
      <c r="R17" s="73"/>
      <c r="S17" s="73"/>
      <c r="T17" s="73"/>
      <c r="U17" s="268"/>
      <c r="V17" s="269"/>
      <c r="W17" s="270"/>
      <c r="X17" s="73"/>
      <c r="Y17" s="73"/>
      <c r="Z17" s="73"/>
      <c r="AA17" s="268"/>
      <c r="AB17" s="269"/>
      <c r="AC17" s="270"/>
      <c r="AD17" s="73"/>
      <c r="AE17" s="73"/>
      <c r="AF17" s="73"/>
      <c r="AG17" s="268"/>
      <c r="AH17" s="269"/>
      <c r="AI17" s="270"/>
      <c r="AJ17" s="73"/>
      <c r="AK17" s="73"/>
      <c r="AL17" s="73"/>
      <c r="AM17" s="268"/>
      <c r="AN17" s="269"/>
      <c r="AO17" s="270"/>
      <c r="AP17" s="73"/>
      <c r="AQ17" s="73"/>
      <c r="AR17" s="73"/>
      <c r="AS17" s="268"/>
      <c r="AT17" s="269"/>
      <c r="AU17" s="270"/>
      <c r="AY17" s="268"/>
      <c r="AZ17" s="269"/>
      <c r="BA17" s="270"/>
    </row>
    <row r="18" spans="8:45" ht="15.75"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1:54" ht="18.75">
      <c r="A19" s="262" t="s">
        <v>136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</row>
    <row r="20" ht="15.75"/>
    <row r="21" spans="1:54" s="77" customFormat="1" ht="15.75" customHeight="1">
      <c r="A21" s="252" t="s">
        <v>16</v>
      </c>
      <c r="B21" s="252"/>
      <c r="C21" s="252"/>
      <c r="D21" s="252"/>
      <c r="E21" s="253" t="s">
        <v>39</v>
      </c>
      <c r="F21" s="254"/>
      <c r="G21" s="254"/>
      <c r="H21" s="254"/>
      <c r="I21" s="254"/>
      <c r="J21" s="254"/>
      <c r="K21" s="254"/>
      <c r="L21" s="254"/>
      <c r="M21" s="254"/>
      <c r="N21" s="252" t="s">
        <v>24</v>
      </c>
      <c r="O21" s="252"/>
      <c r="P21" s="252"/>
      <c r="Q21" s="252"/>
      <c r="R21" s="252"/>
      <c r="S21" s="252" t="s">
        <v>42</v>
      </c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 t="s">
        <v>27</v>
      </c>
      <c r="AH21" s="252"/>
      <c r="AI21" s="252"/>
      <c r="AJ21" s="252"/>
      <c r="AK21" s="252"/>
      <c r="AL21" s="252"/>
      <c r="AM21" s="253" t="s">
        <v>41</v>
      </c>
      <c r="AN21" s="254"/>
      <c r="AO21" s="254"/>
      <c r="AP21" s="254"/>
      <c r="AQ21" s="254"/>
      <c r="AR21" s="254"/>
      <c r="AS21" s="255"/>
      <c r="AT21" s="252" t="s">
        <v>28</v>
      </c>
      <c r="AU21" s="252"/>
      <c r="AV21" s="252"/>
      <c r="AW21" s="252"/>
      <c r="AX21" s="252"/>
      <c r="AY21" s="252" t="s">
        <v>40</v>
      </c>
      <c r="AZ21" s="252"/>
      <c r="BA21" s="252"/>
      <c r="BB21" s="252"/>
    </row>
    <row r="22" spans="1:54" s="77" customFormat="1" ht="42" customHeight="1">
      <c r="A22" s="252"/>
      <c r="B22" s="252"/>
      <c r="C22" s="252"/>
      <c r="D22" s="252"/>
      <c r="E22" s="256"/>
      <c r="F22" s="257"/>
      <c r="G22" s="257"/>
      <c r="H22" s="257"/>
      <c r="I22" s="257"/>
      <c r="J22" s="257"/>
      <c r="K22" s="257"/>
      <c r="L22" s="257"/>
      <c r="M22" s="257"/>
      <c r="N22" s="252"/>
      <c r="O22" s="252"/>
      <c r="P22" s="252"/>
      <c r="Q22" s="252"/>
      <c r="R22" s="252"/>
      <c r="S22" s="252" t="s">
        <v>43</v>
      </c>
      <c r="T22" s="252"/>
      <c r="U22" s="252"/>
      <c r="V22" s="252"/>
      <c r="W22" s="252"/>
      <c r="X22" s="252"/>
      <c r="Y22" s="252"/>
      <c r="Z22" s="252" t="s">
        <v>147</v>
      </c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6"/>
      <c r="AN22" s="257"/>
      <c r="AO22" s="257"/>
      <c r="AP22" s="257"/>
      <c r="AQ22" s="257"/>
      <c r="AR22" s="257"/>
      <c r="AS22" s="258"/>
      <c r="AT22" s="252"/>
      <c r="AU22" s="252"/>
      <c r="AV22" s="252"/>
      <c r="AW22" s="252"/>
      <c r="AX22" s="252"/>
      <c r="AY22" s="252"/>
      <c r="AZ22" s="252"/>
      <c r="BA22" s="252"/>
      <c r="BB22" s="252"/>
    </row>
    <row r="23" spans="1:54" s="78" customFormat="1" ht="11.25" customHeight="1">
      <c r="A23" s="248" t="s">
        <v>37</v>
      </c>
      <c r="B23" s="248"/>
      <c r="C23" s="248"/>
      <c r="D23" s="248"/>
      <c r="E23" s="249" t="s">
        <v>38</v>
      </c>
      <c r="F23" s="250"/>
      <c r="G23" s="250"/>
      <c r="H23" s="250"/>
      <c r="I23" s="250"/>
      <c r="J23" s="250"/>
      <c r="K23" s="250"/>
      <c r="L23" s="250"/>
      <c r="M23" s="250"/>
      <c r="N23" s="251">
        <v>3</v>
      </c>
      <c r="O23" s="248"/>
      <c r="P23" s="248"/>
      <c r="Q23" s="248"/>
      <c r="R23" s="248"/>
      <c r="S23" s="251">
        <v>4</v>
      </c>
      <c r="T23" s="248"/>
      <c r="U23" s="248"/>
      <c r="V23" s="248"/>
      <c r="W23" s="248"/>
      <c r="X23" s="248"/>
      <c r="Y23" s="248"/>
      <c r="Z23" s="251">
        <v>5</v>
      </c>
      <c r="AA23" s="248"/>
      <c r="AB23" s="248"/>
      <c r="AC23" s="248"/>
      <c r="AD23" s="248"/>
      <c r="AE23" s="248"/>
      <c r="AF23" s="248"/>
      <c r="AG23" s="251">
        <v>6</v>
      </c>
      <c r="AH23" s="248"/>
      <c r="AI23" s="248"/>
      <c r="AJ23" s="248"/>
      <c r="AK23" s="248"/>
      <c r="AL23" s="248"/>
      <c r="AM23" s="259">
        <v>7</v>
      </c>
      <c r="AN23" s="250"/>
      <c r="AO23" s="250"/>
      <c r="AP23" s="250"/>
      <c r="AQ23" s="250"/>
      <c r="AR23" s="250"/>
      <c r="AS23" s="260"/>
      <c r="AT23" s="251">
        <v>8</v>
      </c>
      <c r="AU23" s="248"/>
      <c r="AV23" s="248"/>
      <c r="AW23" s="248"/>
      <c r="AX23" s="248"/>
      <c r="AY23" s="251">
        <v>9</v>
      </c>
      <c r="AZ23" s="248"/>
      <c r="BA23" s="248"/>
      <c r="BB23" s="248"/>
    </row>
    <row r="24" spans="1:54" ht="15.75">
      <c r="A24" s="247"/>
      <c r="B24" s="247"/>
      <c r="C24" s="247"/>
      <c r="D24" s="247"/>
      <c r="E24" s="243"/>
      <c r="F24" s="244"/>
      <c r="G24" s="244"/>
      <c r="H24" s="244"/>
      <c r="I24" s="244"/>
      <c r="J24" s="244"/>
      <c r="K24" s="244"/>
      <c r="L24" s="244"/>
      <c r="M24" s="244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3"/>
      <c r="AN24" s="244"/>
      <c r="AO24" s="244"/>
      <c r="AP24" s="244"/>
      <c r="AQ24" s="244"/>
      <c r="AR24" s="244"/>
      <c r="AS24" s="245"/>
      <c r="AT24" s="246"/>
      <c r="AU24" s="246"/>
      <c r="AV24" s="246"/>
      <c r="AW24" s="246"/>
      <c r="AX24" s="246"/>
      <c r="AY24" s="246"/>
      <c r="AZ24" s="246"/>
      <c r="BA24" s="246"/>
      <c r="BB24" s="246"/>
    </row>
    <row r="25" spans="1:54" ht="24" customHeight="1">
      <c r="A25" s="247" t="s">
        <v>44</v>
      </c>
      <c r="B25" s="247"/>
      <c r="C25" s="247"/>
      <c r="D25" s="247"/>
      <c r="E25" s="243">
        <v>36</v>
      </c>
      <c r="F25" s="244"/>
      <c r="G25" s="244"/>
      <c r="H25" s="244"/>
      <c r="I25" s="244"/>
      <c r="J25" s="244"/>
      <c r="K25" s="244"/>
      <c r="L25" s="244"/>
      <c r="M25" s="244"/>
      <c r="N25" s="246">
        <v>6</v>
      </c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>
        <v>2</v>
      </c>
      <c r="AH25" s="246"/>
      <c r="AI25" s="246"/>
      <c r="AJ25" s="246"/>
      <c r="AK25" s="246"/>
      <c r="AL25" s="246"/>
      <c r="AM25" s="243"/>
      <c r="AN25" s="244"/>
      <c r="AO25" s="244"/>
      <c r="AP25" s="244"/>
      <c r="AQ25" s="244"/>
      <c r="AR25" s="244"/>
      <c r="AS25" s="245"/>
      <c r="AT25" s="246">
        <v>10</v>
      </c>
      <c r="AU25" s="246"/>
      <c r="AV25" s="246"/>
      <c r="AW25" s="246"/>
      <c r="AX25" s="246"/>
      <c r="AY25" s="246">
        <f>SUM(E25:AX25)</f>
        <v>54</v>
      </c>
      <c r="AZ25" s="246"/>
      <c r="BA25" s="246"/>
      <c r="BB25" s="246"/>
    </row>
    <row r="26" spans="1:54" ht="15.75">
      <c r="A26" s="247" t="s">
        <v>109</v>
      </c>
      <c r="B26" s="247"/>
      <c r="C26" s="247"/>
      <c r="D26" s="247"/>
      <c r="E26" s="243">
        <v>28</v>
      </c>
      <c r="F26" s="244"/>
      <c r="G26" s="244"/>
      <c r="H26" s="244"/>
      <c r="I26" s="244"/>
      <c r="J26" s="244"/>
      <c r="K26" s="244"/>
      <c r="L26" s="244"/>
      <c r="M26" s="244"/>
      <c r="N26" s="246"/>
      <c r="O26" s="246"/>
      <c r="P26" s="246"/>
      <c r="Q26" s="246"/>
      <c r="R26" s="246"/>
      <c r="S26" s="246">
        <v>10</v>
      </c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>
        <v>1</v>
      </c>
      <c r="AH26" s="246"/>
      <c r="AI26" s="246"/>
      <c r="AJ26" s="246"/>
      <c r="AK26" s="246"/>
      <c r="AL26" s="246"/>
      <c r="AM26" s="243"/>
      <c r="AN26" s="244"/>
      <c r="AO26" s="244"/>
      <c r="AP26" s="244"/>
      <c r="AQ26" s="244"/>
      <c r="AR26" s="244"/>
      <c r="AS26" s="245"/>
      <c r="AT26" s="246">
        <v>11</v>
      </c>
      <c r="AU26" s="246"/>
      <c r="AV26" s="246"/>
      <c r="AW26" s="246"/>
      <c r="AX26" s="246"/>
      <c r="AY26" s="246">
        <f>SUM(E26:AX26)</f>
        <v>50</v>
      </c>
      <c r="AZ26" s="246"/>
      <c r="BA26" s="246"/>
      <c r="BB26" s="246"/>
    </row>
    <row r="27" spans="1:54" ht="15.75">
      <c r="A27" s="247" t="s">
        <v>122</v>
      </c>
      <c r="B27" s="247"/>
      <c r="C27" s="247"/>
      <c r="D27" s="247"/>
      <c r="E27" s="243">
        <v>26</v>
      </c>
      <c r="F27" s="244"/>
      <c r="G27" s="244"/>
      <c r="H27" s="244"/>
      <c r="I27" s="244"/>
      <c r="J27" s="244"/>
      <c r="K27" s="244"/>
      <c r="L27" s="244"/>
      <c r="M27" s="244"/>
      <c r="N27" s="246">
        <v>0</v>
      </c>
      <c r="O27" s="246"/>
      <c r="P27" s="246"/>
      <c r="Q27" s="246"/>
      <c r="R27" s="246"/>
      <c r="S27" s="246">
        <v>3</v>
      </c>
      <c r="T27" s="246"/>
      <c r="U27" s="246"/>
      <c r="V27" s="246"/>
      <c r="W27" s="246"/>
      <c r="X27" s="246"/>
      <c r="Y27" s="246"/>
      <c r="Z27" s="246">
        <v>4</v>
      </c>
      <c r="AA27" s="246"/>
      <c r="AB27" s="246"/>
      <c r="AC27" s="246"/>
      <c r="AD27" s="246"/>
      <c r="AE27" s="246"/>
      <c r="AF27" s="246"/>
      <c r="AG27" s="246">
        <v>2</v>
      </c>
      <c r="AH27" s="246"/>
      <c r="AI27" s="246"/>
      <c r="AJ27" s="246"/>
      <c r="AK27" s="246"/>
      <c r="AL27" s="246"/>
      <c r="AM27" s="243">
        <v>6</v>
      </c>
      <c r="AN27" s="244"/>
      <c r="AO27" s="244"/>
      <c r="AP27" s="244"/>
      <c r="AQ27" s="244"/>
      <c r="AR27" s="244"/>
      <c r="AS27" s="245"/>
      <c r="AT27" s="246">
        <v>2</v>
      </c>
      <c r="AU27" s="246"/>
      <c r="AV27" s="246"/>
      <c r="AW27" s="246"/>
      <c r="AX27" s="246"/>
      <c r="AY27" s="246">
        <f>SUM(E27:AX27)</f>
        <v>43</v>
      </c>
      <c r="AZ27" s="246"/>
      <c r="BA27" s="246"/>
      <c r="BB27" s="246"/>
    </row>
    <row r="28" spans="1:54" s="78" customFormat="1" ht="15.75">
      <c r="A28" s="238" t="s">
        <v>40</v>
      </c>
      <c r="B28" s="238"/>
      <c r="C28" s="238"/>
      <c r="D28" s="238"/>
      <c r="E28" s="239">
        <f>SUM(E24:M27)</f>
        <v>90</v>
      </c>
      <c r="F28" s="240"/>
      <c r="G28" s="240"/>
      <c r="H28" s="240"/>
      <c r="I28" s="240"/>
      <c r="J28" s="240"/>
      <c r="K28" s="240"/>
      <c r="L28" s="240"/>
      <c r="M28" s="240"/>
      <c r="N28" s="241">
        <f>SUM(N24:R27)</f>
        <v>6</v>
      </c>
      <c r="O28" s="241"/>
      <c r="P28" s="241"/>
      <c r="Q28" s="241"/>
      <c r="R28" s="241"/>
      <c r="S28" s="239">
        <f>SUM(S24:Y27)</f>
        <v>13</v>
      </c>
      <c r="T28" s="240"/>
      <c r="U28" s="240"/>
      <c r="V28" s="240"/>
      <c r="W28" s="240"/>
      <c r="X28" s="240"/>
      <c r="Y28" s="242"/>
      <c r="Z28" s="241">
        <f>SUM(Z24:AF27)</f>
        <v>4</v>
      </c>
      <c r="AA28" s="241"/>
      <c r="AB28" s="241"/>
      <c r="AC28" s="241"/>
      <c r="AD28" s="241"/>
      <c r="AE28" s="241"/>
      <c r="AF28" s="241"/>
      <c r="AG28" s="241">
        <f>SUM(AG24:AL27)</f>
        <v>5</v>
      </c>
      <c r="AH28" s="241"/>
      <c r="AI28" s="241"/>
      <c r="AJ28" s="241"/>
      <c r="AK28" s="241"/>
      <c r="AL28" s="241"/>
      <c r="AM28" s="239">
        <f>SUM(AM24:AS27)</f>
        <v>6</v>
      </c>
      <c r="AN28" s="240"/>
      <c r="AO28" s="240"/>
      <c r="AP28" s="240"/>
      <c r="AQ28" s="240"/>
      <c r="AR28" s="240"/>
      <c r="AS28" s="242"/>
      <c r="AT28" s="241">
        <f>SUM(AT24:AX27)</f>
        <v>23</v>
      </c>
      <c r="AU28" s="241"/>
      <c r="AV28" s="241"/>
      <c r="AW28" s="241"/>
      <c r="AX28" s="241"/>
      <c r="AY28" s="241">
        <f>SUM(AY24:BB27)</f>
        <v>147</v>
      </c>
      <c r="AZ28" s="241"/>
      <c r="BA28" s="241"/>
      <c r="BB28" s="241"/>
    </row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</sheetData>
  <sheetProtection/>
  <mergeCells count="109">
    <mergeCell ref="AX3:BA3"/>
    <mergeCell ref="BB3:BB4"/>
    <mergeCell ref="AK3:AN3"/>
    <mergeCell ref="AO3:AR3"/>
    <mergeCell ref="AS3:AS4"/>
    <mergeCell ref="AT3:AV3"/>
    <mergeCell ref="AW3:AW4"/>
    <mergeCell ref="A1:BB1"/>
    <mergeCell ref="A3:A4"/>
    <mergeCell ref="B3:E3"/>
    <mergeCell ref="F3:F4"/>
    <mergeCell ref="G3:I3"/>
    <mergeCell ref="J3:J4"/>
    <mergeCell ref="K3:N3"/>
    <mergeCell ref="O3:R3"/>
    <mergeCell ref="S3:S4"/>
    <mergeCell ref="T3:V3"/>
    <mergeCell ref="AJ3:AJ4"/>
    <mergeCell ref="W3:W4"/>
    <mergeCell ref="X3:Z3"/>
    <mergeCell ref="AA3:AA4"/>
    <mergeCell ref="AB3:AE3"/>
    <mergeCell ref="AF3:AF4"/>
    <mergeCell ref="AG3:AI3"/>
    <mergeCell ref="N12:R15"/>
    <mergeCell ref="T12:X15"/>
    <mergeCell ref="Z12:AD14"/>
    <mergeCell ref="AE12:AJ14"/>
    <mergeCell ref="B10:G10"/>
    <mergeCell ref="A12:D14"/>
    <mergeCell ref="F12:H14"/>
    <mergeCell ref="J12:L14"/>
    <mergeCell ref="AX12:BB14"/>
    <mergeCell ref="F16:G16"/>
    <mergeCell ref="J16:L17"/>
    <mergeCell ref="O16:Q17"/>
    <mergeCell ref="U16:W17"/>
    <mergeCell ref="AA16:AC17"/>
    <mergeCell ref="AG16:AI17"/>
    <mergeCell ref="AM16:AO17"/>
    <mergeCell ref="AS16:AU17"/>
    <mergeCell ref="AY16:BA17"/>
    <mergeCell ref="S22:Y22"/>
    <mergeCell ref="Z22:AF22"/>
    <mergeCell ref="AL12:AP14"/>
    <mergeCell ref="AR12:AV15"/>
    <mergeCell ref="AY23:BB23"/>
    <mergeCell ref="A19:BB19"/>
    <mergeCell ref="A21:D22"/>
    <mergeCell ref="E21:M22"/>
    <mergeCell ref="N21:R22"/>
    <mergeCell ref="S21:AF21"/>
    <mergeCell ref="AG21:AL22"/>
    <mergeCell ref="AM21:AS22"/>
    <mergeCell ref="AT21:AX22"/>
    <mergeCell ref="AY21:BB22"/>
    <mergeCell ref="Z23:AF23"/>
    <mergeCell ref="AG23:AL23"/>
    <mergeCell ref="AM23:AS23"/>
    <mergeCell ref="AT23:AX23"/>
    <mergeCell ref="A23:D23"/>
    <mergeCell ref="E23:M23"/>
    <mergeCell ref="N23:R23"/>
    <mergeCell ref="S23:Y23"/>
    <mergeCell ref="AY25:BB25"/>
    <mergeCell ref="A24:D24"/>
    <mergeCell ref="E24:M24"/>
    <mergeCell ref="N24:R24"/>
    <mergeCell ref="S24:Y24"/>
    <mergeCell ref="Z24:AF24"/>
    <mergeCell ref="AT24:AX24"/>
    <mergeCell ref="AY24:BB24"/>
    <mergeCell ref="Z25:AF25"/>
    <mergeCell ref="AG25:AL25"/>
    <mergeCell ref="AM25:AS25"/>
    <mergeCell ref="AT25:AX25"/>
    <mergeCell ref="S25:Y25"/>
    <mergeCell ref="Z27:AF27"/>
    <mergeCell ref="AG27:AL27"/>
    <mergeCell ref="S27:Y27"/>
    <mergeCell ref="AG24:AL24"/>
    <mergeCell ref="AM24:AS24"/>
    <mergeCell ref="S26:Y26"/>
    <mergeCell ref="Z26:AF26"/>
    <mergeCell ref="AG26:AL26"/>
    <mergeCell ref="A27:D27"/>
    <mergeCell ref="E27:M27"/>
    <mergeCell ref="N27:R27"/>
    <mergeCell ref="A25:D25"/>
    <mergeCell ref="E25:M25"/>
    <mergeCell ref="N25:R25"/>
    <mergeCell ref="A26:D26"/>
    <mergeCell ref="E26:M26"/>
    <mergeCell ref="N26:R26"/>
    <mergeCell ref="AT28:AX28"/>
    <mergeCell ref="AM26:AS26"/>
    <mergeCell ref="AT26:AX26"/>
    <mergeCell ref="AY26:BB26"/>
    <mergeCell ref="AY28:BB28"/>
    <mergeCell ref="AT27:AX27"/>
    <mergeCell ref="AY27:BB27"/>
    <mergeCell ref="AM28:AS28"/>
    <mergeCell ref="AM27:AS27"/>
    <mergeCell ref="A28:D28"/>
    <mergeCell ref="E28:M28"/>
    <mergeCell ref="N28:R28"/>
    <mergeCell ref="S28:Y28"/>
    <mergeCell ref="Z28:AF28"/>
    <mergeCell ref="AG28:AL28"/>
  </mergeCells>
  <printOptions/>
  <pageMargins left="0.1968503937007874" right="0" top="0.7874015748031497" bottom="0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SheetLayoutView="87" zoomScalePageLayoutView="0" workbookViewId="0" topLeftCell="A35">
      <selection activeCell="H46" sqref="H46"/>
    </sheetView>
  </sheetViews>
  <sheetFormatPr defaultColWidth="9.140625" defaultRowHeight="12.75"/>
  <cols>
    <col min="1" max="1" width="9.28125" style="169" customWidth="1"/>
    <col min="2" max="2" width="43.57421875" style="133" customWidth="1"/>
    <col min="3" max="3" width="11.421875" style="90" customWidth="1"/>
    <col min="4" max="4" width="7.7109375" style="170" customWidth="1"/>
    <col min="5" max="5" width="7.28125" style="170" customWidth="1"/>
    <col min="6" max="6" width="6.57421875" style="170" customWidth="1"/>
    <col min="7" max="7" width="6.7109375" style="170" customWidth="1"/>
    <col min="8" max="8" width="6.8515625" style="170" customWidth="1"/>
    <col min="9" max="9" width="7.421875" style="170" customWidth="1"/>
    <col min="10" max="17" width="5.7109375" style="90" customWidth="1"/>
    <col min="18" max="16384" width="9.140625" style="90" customWidth="1"/>
  </cols>
  <sheetData>
    <row r="1" spans="1:17" ht="18" customHeight="1">
      <c r="A1" s="328" t="s">
        <v>362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ht="18" customHeight="1" thickBot="1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</row>
    <row r="3" spans="1:17" ht="18" customHeight="1">
      <c r="A3" s="329" t="s">
        <v>45</v>
      </c>
      <c r="B3" s="332" t="s">
        <v>146</v>
      </c>
      <c r="C3" s="335" t="s">
        <v>324</v>
      </c>
      <c r="D3" s="338" t="s">
        <v>46</v>
      </c>
      <c r="E3" s="339"/>
      <c r="F3" s="339"/>
      <c r="G3" s="339"/>
      <c r="H3" s="339"/>
      <c r="I3" s="340"/>
      <c r="J3" s="351" t="s">
        <v>297</v>
      </c>
      <c r="K3" s="352"/>
      <c r="L3" s="352"/>
      <c r="M3" s="352"/>
      <c r="N3" s="352"/>
      <c r="O3" s="352"/>
      <c r="P3" s="352"/>
      <c r="Q3" s="353"/>
    </row>
    <row r="4" spans="1:17" ht="9" customHeight="1" thickBot="1">
      <c r="A4" s="330"/>
      <c r="B4" s="333"/>
      <c r="C4" s="336"/>
      <c r="D4" s="341"/>
      <c r="E4" s="342"/>
      <c r="F4" s="342"/>
      <c r="G4" s="342"/>
      <c r="H4" s="342"/>
      <c r="I4" s="343"/>
      <c r="J4" s="354"/>
      <c r="K4" s="355"/>
      <c r="L4" s="355"/>
      <c r="M4" s="355"/>
      <c r="N4" s="355"/>
      <c r="O4" s="355"/>
      <c r="P4" s="355"/>
      <c r="Q4" s="356"/>
    </row>
    <row r="5" spans="1:17" ht="25.5" customHeight="1" thickBot="1">
      <c r="A5" s="330"/>
      <c r="B5" s="333"/>
      <c r="C5" s="336"/>
      <c r="D5" s="358" t="s">
        <v>47</v>
      </c>
      <c r="E5" s="359" t="s">
        <v>298</v>
      </c>
      <c r="F5" s="348" t="s">
        <v>49</v>
      </c>
      <c r="G5" s="349"/>
      <c r="H5" s="349"/>
      <c r="I5" s="350"/>
      <c r="J5" s="325" t="s">
        <v>50</v>
      </c>
      <c r="K5" s="326"/>
      <c r="L5" s="326" t="s">
        <v>51</v>
      </c>
      <c r="M5" s="326"/>
      <c r="N5" s="326" t="s">
        <v>52</v>
      </c>
      <c r="O5" s="326"/>
      <c r="P5" s="326" t="s">
        <v>123</v>
      </c>
      <c r="Q5" s="344"/>
    </row>
    <row r="6" spans="1:17" ht="18" customHeight="1">
      <c r="A6" s="330"/>
      <c r="B6" s="333"/>
      <c r="C6" s="336"/>
      <c r="D6" s="295"/>
      <c r="E6" s="360"/>
      <c r="F6" s="294" t="s">
        <v>48</v>
      </c>
      <c r="G6" s="297" t="s">
        <v>299</v>
      </c>
      <c r="H6" s="298"/>
      <c r="I6" s="299"/>
      <c r="J6" s="345" t="s">
        <v>343</v>
      </c>
      <c r="K6" s="291" t="s">
        <v>344</v>
      </c>
      <c r="L6" s="291" t="s">
        <v>345</v>
      </c>
      <c r="M6" s="291" t="s">
        <v>346</v>
      </c>
      <c r="N6" s="291" t="s">
        <v>347</v>
      </c>
      <c r="O6" s="291" t="s">
        <v>348</v>
      </c>
      <c r="P6" s="291" t="s">
        <v>349</v>
      </c>
      <c r="Q6" s="306" t="s">
        <v>350</v>
      </c>
    </row>
    <row r="7" spans="1:17" ht="18" customHeight="1">
      <c r="A7" s="330"/>
      <c r="B7" s="333"/>
      <c r="C7" s="336"/>
      <c r="D7" s="295"/>
      <c r="E7" s="360"/>
      <c r="F7" s="295"/>
      <c r="G7" s="303" t="s">
        <v>300</v>
      </c>
      <c r="H7" s="362" t="s">
        <v>364</v>
      </c>
      <c r="I7" s="322" t="s">
        <v>301</v>
      </c>
      <c r="J7" s="346"/>
      <c r="K7" s="292"/>
      <c r="L7" s="292"/>
      <c r="M7" s="292"/>
      <c r="N7" s="292"/>
      <c r="O7" s="292"/>
      <c r="P7" s="292"/>
      <c r="Q7" s="307"/>
    </row>
    <row r="8" spans="1:17" ht="18" customHeight="1">
      <c r="A8" s="330"/>
      <c r="B8" s="333"/>
      <c r="C8" s="336"/>
      <c r="D8" s="295"/>
      <c r="E8" s="360"/>
      <c r="F8" s="295"/>
      <c r="G8" s="304"/>
      <c r="H8" s="363"/>
      <c r="I8" s="323"/>
      <c r="J8" s="346"/>
      <c r="K8" s="292"/>
      <c r="L8" s="292"/>
      <c r="M8" s="292"/>
      <c r="N8" s="292"/>
      <c r="O8" s="292"/>
      <c r="P8" s="292"/>
      <c r="Q8" s="307"/>
    </row>
    <row r="9" spans="1:17" ht="18" customHeight="1">
      <c r="A9" s="330"/>
      <c r="B9" s="333"/>
      <c r="C9" s="336"/>
      <c r="D9" s="295"/>
      <c r="E9" s="360"/>
      <c r="F9" s="295"/>
      <c r="G9" s="304"/>
      <c r="H9" s="363"/>
      <c r="I9" s="323"/>
      <c r="J9" s="346"/>
      <c r="K9" s="292"/>
      <c r="L9" s="292"/>
      <c r="M9" s="292"/>
      <c r="N9" s="292"/>
      <c r="O9" s="292"/>
      <c r="P9" s="292"/>
      <c r="Q9" s="307"/>
    </row>
    <row r="10" spans="1:17" ht="32.25" customHeight="1">
      <c r="A10" s="330"/>
      <c r="B10" s="333"/>
      <c r="C10" s="336"/>
      <c r="D10" s="295"/>
      <c r="E10" s="360"/>
      <c r="F10" s="295"/>
      <c r="G10" s="304"/>
      <c r="H10" s="363"/>
      <c r="I10" s="323"/>
      <c r="J10" s="346"/>
      <c r="K10" s="292"/>
      <c r="L10" s="292"/>
      <c r="M10" s="292"/>
      <c r="N10" s="292"/>
      <c r="O10" s="292"/>
      <c r="P10" s="292"/>
      <c r="Q10" s="307"/>
    </row>
    <row r="11" spans="1:17" ht="1.5" customHeight="1" thickBot="1">
      <c r="A11" s="330"/>
      <c r="B11" s="333"/>
      <c r="C11" s="336"/>
      <c r="D11" s="295"/>
      <c r="E11" s="360"/>
      <c r="F11" s="295"/>
      <c r="G11" s="304"/>
      <c r="H11" s="363"/>
      <c r="I11" s="323"/>
      <c r="J11" s="346"/>
      <c r="K11" s="292"/>
      <c r="L11" s="292"/>
      <c r="M11" s="292"/>
      <c r="N11" s="292"/>
      <c r="O11" s="292"/>
      <c r="P11" s="292"/>
      <c r="Q11" s="307"/>
    </row>
    <row r="12" spans="1:17" ht="3" customHeight="1" hidden="1" thickBot="1">
      <c r="A12" s="330"/>
      <c r="B12" s="333"/>
      <c r="C12" s="336"/>
      <c r="D12" s="295"/>
      <c r="E12" s="360"/>
      <c r="F12" s="295"/>
      <c r="G12" s="304"/>
      <c r="H12" s="363"/>
      <c r="I12" s="323"/>
      <c r="J12" s="346"/>
      <c r="K12" s="292"/>
      <c r="L12" s="292"/>
      <c r="M12" s="292"/>
      <c r="N12" s="292"/>
      <c r="O12" s="292"/>
      <c r="P12" s="292"/>
      <c r="Q12" s="307"/>
    </row>
    <row r="13" spans="1:17" ht="1.5" customHeight="1" hidden="1" thickBot="1">
      <c r="A13" s="331"/>
      <c r="B13" s="334"/>
      <c r="C13" s="337"/>
      <c r="D13" s="296"/>
      <c r="E13" s="361"/>
      <c r="F13" s="296"/>
      <c r="G13" s="305"/>
      <c r="H13" s="364"/>
      <c r="I13" s="324"/>
      <c r="J13" s="347"/>
      <c r="K13" s="293"/>
      <c r="L13" s="293"/>
      <c r="M13" s="293"/>
      <c r="N13" s="293"/>
      <c r="O13" s="293"/>
      <c r="P13" s="293"/>
      <c r="Q13" s="308"/>
    </row>
    <row r="14" spans="1:17" s="102" customFormat="1" ht="15" customHeight="1" thickBot="1">
      <c r="A14" s="92">
        <v>1</v>
      </c>
      <c r="B14" s="93">
        <v>2</v>
      </c>
      <c r="C14" s="94">
        <v>3</v>
      </c>
      <c r="D14" s="95">
        <v>4</v>
      </c>
      <c r="E14" s="96">
        <v>5</v>
      </c>
      <c r="F14" s="95">
        <v>6</v>
      </c>
      <c r="G14" s="97">
        <v>7</v>
      </c>
      <c r="H14" s="98">
        <v>8</v>
      </c>
      <c r="I14" s="99">
        <v>9</v>
      </c>
      <c r="J14" s="171">
        <v>10</v>
      </c>
      <c r="K14" s="100">
        <v>11</v>
      </c>
      <c r="L14" s="100">
        <v>12</v>
      </c>
      <c r="M14" s="100">
        <v>13</v>
      </c>
      <c r="N14" s="100">
        <v>14</v>
      </c>
      <c r="O14" s="100">
        <v>15</v>
      </c>
      <c r="P14" s="100">
        <v>16</v>
      </c>
      <c r="Q14" s="101">
        <v>17</v>
      </c>
    </row>
    <row r="15" spans="1:17" ht="15" customHeight="1" thickBot="1">
      <c r="A15" s="103"/>
      <c r="B15" s="104" t="s">
        <v>303</v>
      </c>
      <c r="C15" s="105"/>
      <c r="D15" s="106">
        <f>D16+D21+D25</f>
        <v>4859.5</v>
      </c>
      <c r="E15" s="107">
        <f>SUM(E16+E21+E25)</f>
        <v>4219.5</v>
      </c>
      <c r="F15" s="106">
        <f>SUM(F16+F21+F25)</f>
        <v>676</v>
      </c>
      <c r="G15" s="108">
        <f>SUM(G16+G21+G25)</f>
        <v>336</v>
      </c>
      <c r="H15" s="109">
        <f>SUM(H16+H21+H25)</f>
        <v>304</v>
      </c>
      <c r="I15" s="110">
        <f>SUM(I16+I21+I25)</f>
        <v>1</v>
      </c>
      <c r="J15" s="172">
        <f aca="true" t="shared" si="0" ref="J15:Q15">J16+J21+J25</f>
        <v>80</v>
      </c>
      <c r="K15" s="108">
        <f t="shared" si="0"/>
        <v>80</v>
      </c>
      <c r="L15" s="108">
        <f t="shared" si="0"/>
        <v>80</v>
      </c>
      <c r="M15" s="108">
        <f t="shared" si="0"/>
        <v>80</v>
      </c>
      <c r="N15" s="108">
        <f t="shared" si="0"/>
        <v>80</v>
      </c>
      <c r="O15" s="108">
        <f t="shared" si="0"/>
        <v>80</v>
      </c>
      <c r="P15" s="108">
        <f t="shared" si="0"/>
        <v>80</v>
      </c>
      <c r="Q15" s="173">
        <f t="shared" si="0"/>
        <v>80</v>
      </c>
    </row>
    <row r="16" spans="1:17" ht="27" customHeight="1" thickBot="1">
      <c r="A16" s="111" t="s">
        <v>53</v>
      </c>
      <c r="B16" s="104" t="s">
        <v>249</v>
      </c>
      <c r="C16" s="105"/>
      <c r="D16" s="106">
        <f>SUM(D17:D20)</f>
        <v>684</v>
      </c>
      <c r="E16" s="107">
        <f aca="true" t="shared" si="1" ref="E16:Q16">SUM(E17:E20)</f>
        <v>620</v>
      </c>
      <c r="F16" s="106">
        <f t="shared" si="1"/>
        <v>64</v>
      </c>
      <c r="G16" s="108">
        <f t="shared" si="1"/>
        <v>48</v>
      </c>
      <c r="H16" s="109">
        <f t="shared" si="1"/>
        <v>16</v>
      </c>
      <c r="I16" s="110">
        <f t="shared" si="1"/>
        <v>0</v>
      </c>
      <c r="J16" s="108">
        <f t="shared" si="1"/>
        <v>22</v>
      </c>
      <c r="K16" s="109">
        <f t="shared" si="1"/>
        <v>18</v>
      </c>
      <c r="L16" s="109">
        <f t="shared" si="1"/>
        <v>4</v>
      </c>
      <c r="M16" s="109">
        <f t="shared" si="1"/>
        <v>4</v>
      </c>
      <c r="N16" s="109">
        <f t="shared" si="1"/>
        <v>4</v>
      </c>
      <c r="O16" s="109">
        <f t="shared" si="1"/>
        <v>4</v>
      </c>
      <c r="P16" s="109">
        <f t="shared" si="1"/>
        <v>4</v>
      </c>
      <c r="Q16" s="110">
        <f t="shared" si="1"/>
        <v>4</v>
      </c>
    </row>
    <row r="17" spans="1:17" ht="15" customHeight="1">
      <c r="A17" s="112" t="s">
        <v>54</v>
      </c>
      <c r="B17" s="208" t="s">
        <v>70</v>
      </c>
      <c r="C17" s="113" t="s">
        <v>325</v>
      </c>
      <c r="D17" s="114">
        <v>62</v>
      </c>
      <c r="E17" s="115">
        <f>D17-F17</f>
        <v>48</v>
      </c>
      <c r="F17" s="114">
        <f>SUM(J17:Q17)</f>
        <v>14</v>
      </c>
      <c r="G17" s="116">
        <f aca="true" t="shared" si="2" ref="G17:G23">F17-H17</f>
        <v>14</v>
      </c>
      <c r="H17" s="117"/>
      <c r="I17" s="118"/>
      <c r="J17" s="179">
        <v>7</v>
      </c>
      <c r="K17" s="180">
        <v>7</v>
      </c>
      <c r="L17" s="180"/>
      <c r="M17" s="180"/>
      <c r="N17" s="180"/>
      <c r="O17" s="180"/>
      <c r="P17" s="180"/>
      <c r="Q17" s="181"/>
    </row>
    <row r="18" spans="1:17" ht="15" customHeight="1">
      <c r="A18" s="119" t="s">
        <v>55</v>
      </c>
      <c r="B18" s="209" t="s">
        <v>71</v>
      </c>
      <c r="C18" s="120" t="s">
        <v>325</v>
      </c>
      <c r="D18" s="121">
        <v>62</v>
      </c>
      <c r="E18" s="122">
        <f>D18-F18</f>
        <v>48</v>
      </c>
      <c r="F18" s="121">
        <f>SUM(J18:Q18)</f>
        <v>14</v>
      </c>
      <c r="G18" s="123">
        <f t="shared" si="2"/>
        <v>14</v>
      </c>
      <c r="H18" s="124"/>
      <c r="I18" s="125"/>
      <c r="J18" s="182">
        <v>7</v>
      </c>
      <c r="K18" s="183">
        <v>7</v>
      </c>
      <c r="L18" s="183"/>
      <c r="M18" s="183"/>
      <c r="N18" s="183"/>
      <c r="O18" s="183"/>
      <c r="P18" s="183"/>
      <c r="Q18" s="184"/>
    </row>
    <row r="19" spans="1:17" ht="15" customHeight="1">
      <c r="A19" s="119" t="s">
        <v>56</v>
      </c>
      <c r="B19" s="209" t="s">
        <v>72</v>
      </c>
      <c r="C19" s="120" t="s">
        <v>326</v>
      </c>
      <c r="D19" s="121">
        <v>200</v>
      </c>
      <c r="E19" s="122">
        <f>D19-F19</f>
        <v>168</v>
      </c>
      <c r="F19" s="121">
        <f>SUM(J19:Q19)</f>
        <v>32</v>
      </c>
      <c r="G19" s="123">
        <f t="shared" si="2"/>
        <v>16</v>
      </c>
      <c r="H19" s="124">
        <v>16</v>
      </c>
      <c r="I19" s="125"/>
      <c r="J19" s="182">
        <v>4</v>
      </c>
      <c r="K19" s="183">
        <v>4</v>
      </c>
      <c r="L19" s="183">
        <v>4</v>
      </c>
      <c r="M19" s="183">
        <v>4</v>
      </c>
      <c r="N19" s="183">
        <v>4</v>
      </c>
      <c r="O19" s="183">
        <v>4</v>
      </c>
      <c r="P19" s="183">
        <v>4</v>
      </c>
      <c r="Q19" s="184">
        <v>4</v>
      </c>
    </row>
    <row r="20" spans="1:17" ht="15" customHeight="1" thickBot="1">
      <c r="A20" s="126" t="s">
        <v>57</v>
      </c>
      <c r="B20" s="210" t="s">
        <v>73</v>
      </c>
      <c r="C20" s="127" t="s">
        <v>357</v>
      </c>
      <c r="D20" s="128">
        <v>360</v>
      </c>
      <c r="E20" s="129">
        <f>D20-F20</f>
        <v>356</v>
      </c>
      <c r="F20" s="128">
        <f>SUM(J20:Q20)</f>
        <v>4</v>
      </c>
      <c r="G20" s="130">
        <f t="shared" si="2"/>
        <v>4</v>
      </c>
      <c r="H20" s="131"/>
      <c r="I20" s="132"/>
      <c r="J20" s="185">
        <v>4</v>
      </c>
      <c r="K20" s="186"/>
      <c r="L20" s="186"/>
      <c r="M20" s="186"/>
      <c r="N20" s="186"/>
      <c r="O20" s="186"/>
      <c r="P20" s="186"/>
      <c r="Q20" s="187"/>
    </row>
    <row r="21" spans="1:17" s="133" customFormat="1" ht="23.25" customHeight="1" thickBot="1">
      <c r="A21" s="111" t="s">
        <v>58</v>
      </c>
      <c r="B21" s="104" t="s">
        <v>304</v>
      </c>
      <c r="C21" s="94"/>
      <c r="D21" s="106">
        <f aca="true" t="shared" si="3" ref="D21:Q21">SUM(D22:D24)</f>
        <v>265</v>
      </c>
      <c r="E21" s="107">
        <f t="shared" si="3"/>
        <v>207</v>
      </c>
      <c r="F21" s="106">
        <f t="shared" si="3"/>
        <v>58</v>
      </c>
      <c r="G21" s="108">
        <f t="shared" si="3"/>
        <v>29</v>
      </c>
      <c r="H21" s="109">
        <f t="shared" si="3"/>
        <v>29</v>
      </c>
      <c r="I21" s="110">
        <f t="shared" si="3"/>
        <v>0</v>
      </c>
      <c r="J21" s="108">
        <f t="shared" si="3"/>
        <v>32</v>
      </c>
      <c r="K21" s="109">
        <f t="shared" si="3"/>
        <v>26</v>
      </c>
      <c r="L21" s="109">
        <f t="shared" si="3"/>
        <v>0</v>
      </c>
      <c r="M21" s="109">
        <f t="shared" si="3"/>
        <v>0</v>
      </c>
      <c r="N21" s="109">
        <f t="shared" si="3"/>
        <v>0</v>
      </c>
      <c r="O21" s="109">
        <f t="shared" si="3"/>
        <v>0</v>
      </c>
      <c r="P21" s="109">
        <f t="shared" si="3"/>
        <v>0</v>
      </c>
      <c r="Q21" s="110">
        <f t="shared" si="3"/>
        <v>0</v>
      </c>
    </row>
    <row r="22" spans="1:17" ht="15" customHeight="1">
      <c r="A22" s="112" t="s">
        <v>111</v>
      </c>
      <c r="B22" s="211" t="s">
        <v>110</v>
      </c>
      <c r="C22" s="113" t="s">
        <v>302</v>
      </c>
      <c r="D22" s="114">
        <v>99</v>
      </c>
      <c r="E22" s="115">
        <f>D22-F22</f>
        <v>77</v>
      </c>
      <c r="F22" s="114">
        <f>SUM(J22:Q22)</f>
        <v>22</v>
      </c>
      <c r="G22" s="116">
        <f t="shared" si="2"/>
        <v>11</v>
      </c>
      <c r="H22" s="117">
        <f>F22/2</f>
        <v>11</v>
      </c>
      <c r="I22" s="118"/>
      <c r="J22" s="179">
        <v>12</v>
      </c>
      <c r="K22" s="180">
        <v>10</v>
      </c>
      <c r="L22" s="180"/>
      <c r="M22" s="180"/>
      <c r="N22" s="180"/>
      <c r="O22" s="180"/>
      <c r="P22" s="180"/>
      <c r="Q22" s="181"/>
    </row>
    <row r="23" spans="1:17" ht="15" customHeight="1">
      <c r="A23" s="119" t="s">
        <v>132</v>
      </c>
      <c r="B23" s="139" t="s">
        <v>245</v>
      </c>
      <c r="C23" s="120" t="s">
        <v>302</v>
      </c>
      <c r="D23" s="121">
        <v>112</v>
      </c>
      <c r="E23" s="122">
        <f>D23-F23</f>
        <v>92</v>
      </c>
      <c r="F23" s="121">
        <f>SUM(J23:Q23)</f>
        <v>20</v>
      </c>
      <c r="G23" s="123">
        <f t="shared" si="2"/>
        <v>10</v>
      </c>
      <c r="H23" s="124">
        <f>F23/2</f>
        <v>10</v>
      </c>
      <c r="I23" s="125"/>
      <c r="J23" s="182">
        <v>10</v>
      </c>
      <c r="K23" s="183">
        <v>10</v>
      </c>
      <c r="L23" s="183"/>
      <c r="M23" s="183"/>
      <c r="N23" s="183"/>
      <c r="O23" s="183"/>
      <c r="P23" s="183"/>
      <c r="Q23" s="184"/>
    </row>
    <row r="24" spans="1:17" ht="15" customHeight="1" thickBot="1">
      <c r="A24" s="126" t="s">
        <v>244</v>
      </c>
      <c r="B24" s="210" t="s">
        <v>151</v>
      </c>
      <c r="C24" s="127" t="s">
        <v>302</v>
      </c>
      <c r="D24" s="128">
        <v>54</v>
      </c>
      <c r="E24" s="129">
        <f>D24-F24</f>
        <v>38</v>
      </c>
      <c r="F24" s="128">
        <f>SUM(J24:Q24)</f>
        <v>16</v>
      </c>
      <c r="G24" s="134">
        <f>F24-H24</f>
        <v>8</v>
      </c>
      <c r="H24" s="131">
        <f>F24/2</f>
        <v>8</v>
      </c>
      <c r="I24" s="132"/>
      <c r="J24" s="185">
        <v>10</v>
      </c>
      <c r="K24" s="186">
        <v>6</v>
      </c>
      <c r="L24" s="186"/>
      <c r="M24" s="186"/>
      <c r="N24" s="186"/>
      <c r="O24" s="186"/>
      <c r="P24" s="186"/>
      <c r="Q24" s="187"/>
    </row>
    <row r="25" spans="1:17" ht="15" customHeight="1" thickBot="1">
      <c r="A25" s="111" t="s">
        <v>59</v>
      </c>
      <c r="B25" s="104" t="s">
        <v>265</v>
      </c>
      <c r="C25" s="105"/>
      <c r="D25" s="106">
        <f aca="true" t="shared" si="4" ref="D25:Q25">SUM(D26+D38)</f>
        <v>3910.5</v>
      </c>
      <c r="E25" s="107">
        <f t="shared" si="4"/>
        <v>3392.5</v>
      </c>
      <c r="F25" s="106">
        <f t="shared" si="4"/>
        <v>554</v>
      </c>
      <c r="G25" s="108">
        <f t="shared" si="4"/>
        <v>259</v>
      </c>
      <c r="H25" s="109">
        <f t="shared" si="4"/>
        <v>259</v>
      </c>
      <c r="I25" s="110">
        <f t="shared" si="4"/>
        <v>1</v>
      </c>
      <c r="J25" s="108">
        <f>SUM(J26+J38)</f>
        <v>26</v>
      </c>
      <c r="K25" s="109">
        <f>SUM(K26+K38)</f>
        <v>36</v>
      </c>
      <c r="L25" s="135">
        <f t="shared" si="4"/>
        <v>76</v>
      </c>
      <c r="M25" s="135">
        <f t="shared" si="4"/>
        <v>76</v>
      </c>
      <c r="N25" s="135">
        <f t="shared" si="4"/>
        <v>76</v>
      </c>
      <c r="O25" s="135">
        <f t="shared" si="4"/>
        <v>76</v>
      </c>
      <c r="P25" s="109">
        <f>SUM(P26+P38)</f>
        <v>76</v>
      </c>
      <c r="Q25" s="136">
        <f t="shared" si="4"/>
        <v>76</v>
      </c>
    </row>
    <row r="26" spans="1:17" ht="15" customHeight="1" thickBot="1">
      <c r="A26" s="111" t="s">
        <v>60</v>
      </c>
      <c r="B26" s="104" t="s">
        <v>112</v>
      </c>
      <c r="C26" s="105"/>
      <c r="D26" s="106">
        <f>SUM(D27:D37)</f>
        <v>1733.5</v>
      </c>
      <c r="E26" s="107">
        <f aca="true" t="shared" si="5" ref="E26:Q26">SUM(E27:E37)</f>
        <v>1499.5</v>
      </c>
      <c r="F26" s="106">
        <f t="shared" si="5"/>
        <v>234</v>
      </c>
      <c r="G26" s="108">
        <f t="shared" si="5"/>
        <v>117</v>
      </c>
      <c r="H26" s="109">
        <f t="shared" si="5"/>
        <v>117</v>
      </c>
      <c r="I26" s="110">
        <f t="shared" si="5"/>
        <v>0</v>
      </c>
      <c r="J26" s="108">
        <f t="shared" si="5"/>
        <v>26</v>
      </c>
      <c r="K26" s="109">
        <f t="shared" si="5"/>
        <v>36</v>
      </c>
      <c r="L26" s="109">
        <f t="shared" si="5"/>
        <v>54</v>
      </c>
      <c r="M26" s="109">
        <f t="shared" si="5"/>
        <v>46</v>
      </c>
      <c r="N26" s="109">
        <f t="shared" si="5"/>
        <v>26</v>
      </c>
      <c r="O26" s="109">
        <f t="shared" si="5"/>
        <v>26</v>
      </c>
      <c r="P26" s="109">
        <f t="shared" si="5"/>
        <v>10</v>
      </c>
      <c r="Q26" s="110">
        <f t="shared" si="5"/>
        <v>10</v>
      </c>
    </row>
    <row r="27" spans="1:17" ht="15" customHeight="1">
      <c r="A27" s="137" t="s">
        <v>61</v>
      </c>
      <c r="B27" s="211" t="s">
        <v>130</v>
      </c>
      <c r="C27" s="113" t="s">
        <v>327</v>
      </c>
      <c r="D27" s="114">
        <v>202.5</v>
      </c>
      <c r="E27" s="115">
        <f aca="true" t="shared" si="6" ref="E27:E37">D27-F27</f>
        <v>170.5</v>
      </c>
      <c r="F27" s="114">
        <f>SUM(J27:Q27)</f>
        <v>32</v>
      </c>
      <c r="G27" s="116">
        <f>F27-H27</f>
        <v>16</v>
      </c>
      <c r="H27" s="117">
        <f>F27/2</f>
        <v>16</v>
      </c>
      <c r="I27" s="118"/>
      <c r="J27" s="179"/>
      <c r="K27" s="180">
        <v>8</v>
      </c>
      <c r="L27" s="180">
        <v>12</v>
      </c>
      <c r="M27" s="180">
        <v>12</v>
      </c>
      <c r="N27" s="180"/>
      <c r="O27" s="180"/>
      <c r="P27" s="180"/>
      <c r="Q27" s="181"/>
    </row>
    <row r="28" spans="1:17" ht="15" customHeight="1">
      <c r="A28" s="138" t="s">
        <v>62</v>
      </c>
      <c r="B28" s="139" t="s">
        <v>243</v>
      </c>
      <c r="C28" s="120" t="s">
        <v>327</v>
      </c>
      <c r="D28" s="121">
        <v>245</v>
      </c>
      <c r="E28" s="122">
        <f t="shared" si="6"/>
        <v>221</v>
      </c>
      <c r="F28" s="121">
        <f aca="true" t="shared" si="7" ref="F28:F37">SUM(J28:Q28)</f>
        <v>24</v>
      </c>
      <c r="G28" s="123">
        <f aca="true" t="shared" si="8" ref="G28:G34">F28-H28</f>
        <v>12</v>
      </c>
      <c r="H28" s="124">
        <f aca="true" t="shared" si="9" ref="H28:H37">F28/2</f>
        <v>12</v>
      </c>
      <c r="I28" s="125"/>
      <c r="J28" s="182"/>
      <c r="K28" s="183"/>
      <c r="L28" s="183">
        <v>12</v>
      </c>
      <c r="M28" s="183">
        <v>12</v>
      </c>
      <c r="N28" s="183"/>
      <c r="O28" s="183"/>
      <c r="P28" s="183"/>
      <c r="Q28" s="184"/>
    </row>
    <row r="29" spans="1:17" ht="15" customHeight="1">
      <c r="A29" s="138" t="s">
        <v>63</v>
      </c>
      <c r="B29" s="139" t="s">
        <v>242</v>
      </c>
      <c r="C29" s="120" t="s">
        <v>325</v>
      </c>
      <c r="D29" s="121">
        <v>102</v>
      </c>
      <c r="E29" s="122">
        <f t="shared" si="6"/>
        <v>78</v>
      </c>
      <c r="F29" s="121">
        <f t="shared" si="7"/>
        <v>24</v>
      </c>
      <c r="G29" s="123">
        <f t="shared" si="8"/>
        <v>12</v>
      </c>
      <c r="H29" s="124">
        <f t="shared" si="9"/>
        <v>12</v>
      </c>
      <c r="I29" s="125"/>
      <c r="J29" s="182">
        <v>12</v>
      </c>
      <c r="K29" s="183">
        <v>12</v>
      </c>
      <c r="L29" s="183"/>
      <c r="M29" s="183"/>
      <c r="N29" s="183"/>
      <c r="O29" s="183"/>
      <c r="P29" s="183"/>
      <c r="Q29" s="184"/>
    </row>
    <row r="30" spans="1:17" ht="15" customHeight="1">
      <c r="A30" s="138" t="s">
        <v>124</v>
      </c>
      <c r="B30" s="139" t="s">
        <v>168</v>
      </c>
      <c r="C30" s="120" t="s">
        <v>325</v>
      </c>
      <c r="D30" s="121">
        <v>102</v>
      </c>
      <c r="E30" s="122">
        <f t="shared" si="6"/>
        <v>78</v>
      </c>
      <c r="F30" s="121">
        <f t="shared" si="7"/>
        <v>24</v>
      </c>
      <c r="G30" s="123">
        <f t="shared" si="8"/>
        <v>12</v>
      </c>
      <c r="H30" s="124">
        <f t="shared" si="9"/>
        <v>12</v>
      </c>
      <c r="I30" s="125"/>
      <c r="J30" s="182">
        <v>14</v>
      </c>
      <c r="K30" s="183">
        <v>10</v>
      </c>
      <c r="L30" s="183"/>
      <c r="M30" s="183"/>
      <c r="N30" s="183"/>
      <c r="O30" s="183"/>
      <c r="P30" s="183"/>
      <c r="Q30" s="184"/>
    </row>
    <row r="31" spans="1:17" ht="15" customHeight="1">
      <c r="A31" s="119" t="s">
        <v>125</v>
      </c>
      <c r="B31" s="139" t="s">
        <v>241</v>
      </c>
      <c r="C31" s="120" t="s">
        <v>306</v>
      </c>
      <c r="D31" s="121">
        <v>108</v>
      </c>
      <c r="E31" s="122">
        <f t="shared" si="6"/>
        <v>88</v>
      </c>
      <c r="F31" s="121">
        <f t="shared" si="7"/>
        <v>20</v>
      </c>
      <c r="G31" s="123">
        <f t="shared" si="8"/>
        <v>10</v>
      </c>
      <c r="H31" s="124">
        <f t="shared" si="9"/>
        <v>10</v>
      </c>
      <c r="I31" s="125"/>
      <c r="J31" s="182"/>
      <c r="K31" s="183"/>
      <c r="L31" s="183"/>
      <c r="M31" s="183"/>
      <c r="N31" s="183">
        <v>10</v>
      </c>
      <c r="O31" s="183">
        <v>10</v>
      </c>
      <c r="P31" s="183"/>
      <c r="Q31" s="184"/>
    </row>
    <row r="32" spans="1:17" ht="15" customHeight="1">
      <c r="A32" s="119" t="s">
        <v>126</v>
      </c>
      <c r="B32" s="139" t="s">
        <v>240</v>
      </c>
      <c r="C32" s="120" t="s">
        <v>305</v>
      </c>
      <c r="D32" s="121">
        <v>233</v>
      </c>
      <c r="E32" s="122">
        <f t="shared" si="6"/>
        <v>207</v>
      </c>
      <c r="F32" s="121">
        <f t="shared" si="7"/>
        <v>26</v>
      </c>
      <c r="G32" s="123">
        <f t="shared" si="8"/>
        <v>13</v>
      </c>
      <c r="H32" s="124">
        <f t="shared" si="9"/>
        <v>13</v>
      </c>
      <c r="I32" s="125"/>
      <c r="J32" s="182"/>
      <c r="K32" s="183"/>
      <c r="L32" s="183">
        <v>12</v>
      </c>
      <c r="M32" s="183">
        <v>14</v>
      </c>
      <c r="N32" s="183"/>
      <c r="O32" s="183"/>
      <c r="P32" s="183"/>
      <c r="Q32" s="184"/>
    </row>
    <row r="33" spans="1:17" ht="15" customHeight="1">
      <c r="A33" s="119" t="s">
        <v>239</v>
      </c>
      <c r="B33" s="139" t="s">
        <v>169</v>
      </c>
      <c r="C33" s="120" t="s">
        <v>328</v>
      </c>
      <c r="D33" s="121">
        <v>117</v>
      </c>
      <c r="E33" s="122">
        <f t="shared" si="6"/>
        <v>99</v>
      </c>
      <c r="F33" s="121">
        <f t="shared" si="7"/>
        <v>18</v>
      </c>
      <c r="G33" s="123">
        <f t="shared" si="8"/>
        <v>9</v>
      </c>
      <c r="H33" s="124">
        <f t="shared" si="9"/>
        <v>9</v>
      </c>
      <c r="I33" s="125"/>
      <c r="J33" s="182"/>
      <c r="K33" s="183"/>
      <c r="L33" s="183">
        <v>10</v>
      </c>
      <c r="M33" s="183">
        <v>8</v>
      </c>
      <c r="N33" s="183"/>
      <c r="O33" s="183"/>
      <c r="P33" s="183"/>
      <c r="Q33" s="184"/>
    </row>
    <row r="34" spans="1:17" ht="15" customHeight="1">
      <c r="A34" s="119" t="s">
        <v>118</v>
      </c>
      <c r="B34" s="139" t="s">
        <v>238</v>
      </c>
      <c r="C34" s="120" t="s">
        <v>358</v>
      </c>
      <c r="D34" s="121">
        <v>213</v>
      </c>
      <c r="E34" s="122">
        <f t="shared" si="6"/>
        <v>193</v>
      </c>
      <c r="F34" s="121">
        <f t="shared" si="7"/>
        <v>20</v>
      </c>
      <c r="G34" s="123">
        <f t="shared" si="8"/>
        <v>10</v>
      </c>
      <c r="H34" s="124">
        <f t="shared" si="9"/>
        <v>10</v>
      </c>
      <c r="I34" s="125"/>
      <c r="J34" s="182"/>
      <c r="K34" s="183"/>
      <c r="L34" s="183"/>
      <c r="M34" s="183"/>
      <c r="N34" s="183"/>
      <c r="O34" s="183"/>
      <c r="P34" s="183">
        <v>10</v>
      </c>
      <c r="Q34" s="184">
        <v>10</v>
      </c>
    </row>
    <row r="35" spans="1:17" ht="15" customHeight="1">
      <c r="A35" s="119" t="s">
        <v>119</v>
      </c>
      <c r="B35" s="139" t="s">
        <v>237</v>
      </c>
      <c r="C35" s="120" t="s">
        <v>353</v>
      </c>
      <c r="D35" s="121">
        <v>219</v>
      </c>
      <c r="E35" s="122">
        <f t="shared" si="6"/>
        <v>199</v>
      </c>
      <c r="F35" s="121">
        <f t="shared" si="7"/>
        <v>20</v>
      </c>
      <c r="G35" s="123">
        <f>F35-H35</f>
        <v>10</v>
      </c>
      <c r="H35" s="124">
        <f t="shared" si="9"/>
        <v>10</v>
      </c>
      <c r="I35" s="125"/>
      <c r="J35" s="182"/>
      <c r="K35" s="183"/>
      <c r="L35" s="183"/>
      <c r="M35" s="183"/>
      <c r="N35" s="183">
        <v>10</v>
      </c>
      <c r="O35" s="183">
        <v>10</v>
      </c>
      <c r="P35" s="183"/>
      <c r="Q35" s="184"/>
    </row>
    <row r="36" spans="1:17" ht="15" customHeight="1">
      <c r="A36" s="119" t="s">
        <v>133</v>
      </c>
      <c r="B36" s="139" t="s">
        <v>341</v>
      </c>
      <c r="C36" s="120" t="s">
        <v>306</v>
      </c>
      <c r="D36" s="121">
        <v>90</v>
      </c>
      <c r="E36" s="122">
        <f>D36-F36</f>
        <v>78</v>
      </c>
      <c r="F36" s="121">
        <f>SUM(J36:Q36)</f>
        <v>12</v>
      </c>
      <c r="G36" s="123">
        <f>F36-H36</f>
        <v>6</v>
      </c>
      <c r="H36" s="124">
        <f>F36/2</f>
        <v>6</v>
      </c>
      <c r="I36" s="125"/>
      <c r="J36" s="182"/>
      <c r="K36" s="183"/>
      <c r="L36" s="183"/>
      <c r="M36" s="183"/>
      <c r="N36" s="183">
        <v>6</v>
      </c>
      <c r="O36" s="183">
        <v>6</v>
      </c>
      <c r="P36" s="183"/>
      <c r="Q36" s="184"/>
    </row>
    <row r="37" spans="1:17" ht="15" customHeight="1" thickBot="1">
      <c r="A37" s="126" t="s">
        <v>340</v>
      </c>
      <c r="B37" s="140" t="s">
        <v>170</v>
      </c>
      <c r="C37" s="127" t="s">
        <v>359</v>
      </c>
      <c r="D37" s="128">
        <v>102</v>
      </c>
      <c r="E37" s="129">
        <f t="shared" si="6"/>
        <v>88</v>
      </c>
      <c r="F37" s="128">
        <f t="shared" si="7"/>
        <v>14</v>
      </c>
      <c r="G37" s="134">
        <f>F37-H37</f>
        <v>7</v>
      </c>
      <c r="H37" s="131">
        <f t="shared" si="9"/>
        <v>7</v>
      </c>
      <c r="I37" s="132"/>
      <c r="J37" s="185"/>
      <c r="K37" s="186">
        <v>6</v>
      </c>
      <c r="L37" s="186">
        <v>8</v>
      </c>
      <c r="M37" s="186"/>
      <c r="N37" s="186"/>
      <c r="O37" s="186"/>
      <c r="P37" s="186"/>
      <c r="Q37" s="187"/>
    </row>
    <row r="38" spans="1:17" s="142" customFormat="1" ht="15" customHeight="1" thickBot="1">
      <c r="A38" s="111" t="s">
        <v>64</v>
      </c>
      <c r="B38" s="104" t="s">
        <v>113</v>
      </c>
      <c r="C38" s="105"/>
      <c r="D38" s="106">
        <f aca="true" t="shared" si="10" ref="D38:Q38">SUM(D39+D43+D48+D52)</f>
        <v>2177</v>
      </c>
      <c r="E38" s="107">
        <f t="shared" si="10"/>
        <v>1893</v>
      </c>
      <c r="F38" s="106">
        <f t="shared" si="10"/>
        <v>320</v>
      </c>
      <c r="G38" s="108">
        <f t="shared" si="10"/>
        <v>142</v>
      </c>
      <c r="H38" s="109">
        <f t="shared" si="10"/>
        <v>142</v>
      </c>
      <c r="I38" s="110">
        <f t="shared" si="10"/>
        <v>1</v>
      </c>
      <c r="J38" s="221">
        <f t="shared" si="10"/>
        <v>0</v>
      </c>
      <c r="K38" s="141">
        <f t="shared" si="10"/>
        <v>0</v>
      </c>
      <c r="L38" s="141">
        <f t="shared" si="10"/>
        <v>22</v>
      </c>
      <c r="M38" s="141">
        <f t="shared" si="10"/>
        <v>30</v>
      </c>
      <c r="N38" s="141">
        <f t="shared" si="10"/>
        <v>50</v>
      </c>
      <c r="O38" s="141">
        <f t="shared" si="10"/>
        <v>50</v>
      </c>
      <c r="P38" s="141">
        <f t="shared" si="10"/>
        <v>66</v>
      </c>
      <c r="Q38" s="222">
        <f t="shared" si="10"/>
        <v>66</v>
      </c>
    </row>
    <row r="39" spans="1:17" ht="29.25" customHeight="1" thickBot="1">
      <c r="A39" s="111" t="s">
        <v>65</v>
      </c>
      <c r="B39" s="104" t="s">
        <v>236</v>
      </c>
      <c r="C39" s="105" t="s">
        <v>356</v>
      </c>
      <c r="D39" s="106">
        <v>846</v>
      </c>
      <c r="E39" s="107">
        <f aca="true" t="shared" si="11" ref="E39:Q39">E40</f>
        <v>774</v>
      </c>
      <c r="F39" s="106">
        <f t="shared" si="11"/>
        <v>72</v>
      </c>
      <c r="G39" s="108">
        <f t="shared" si="11"/>
        <v>36</v>
      </c>
      <c r="H39" s="109">
        <f t="shared" si="11"/>
        <v>36</v>
      </c>
      <c r="I39" s="110">
        <f t="shared" si="11"/>
        <v>1</v>
      </c>
      <c r="J39" s="172">
        <f t="shared" si="11"/>
        <v>0</v>
      </c>
      <c r="K39" s="108">
        <f t="shared" si="11"/>
        <v>0</v>
      </c>
      <c r="L39" s="108">
        <f t="shared" si="11"/>
        <v>0</v>
      </c>
      <c r="M39" s="108">
        <f t="shared" si="11"/>
        <v>0</v>
      </c>
      <c r="N39" s="108">
        <f t="shared" si="11"/>
        <v>18</v>
      </c>
      <c r="O39" s="108">
        <f t="shared" si="11"/>
        <v>18</v>
      </c>
      <c r="P39" s="108">
        <f t="shared" si="11"/>
        <v>18</v>
      </c>
      <c r="Q39" s="173">
        <f t="shared" si="11"/>
        <v>18</v>
      </c>
    </row>
    <row r="40" spans="1:17" ht="24.75" customHeight="1">
      <c r="A40" s="112" t="s">
        <v>66</v>
      </c>
      <c r="B40" s="211" t="s">
        <v>235</v>
      </c>
      <c r="C40" s="113" t="s">
        <v>354</v>
      </c>
      <c r="D40" s="114">
        <v>846</v>
      </c>
      <c r="E40" s="115">
        <f>D40-F40</f>
        <v>774</v>
      </c>
      <c r="F40" s="114">
        <f>SUM(J40:Q40)</f>
        <v>72</v>
      </c>
      <c r="G40" s="217">
        <v>36</v>
      </c>
      <c r="H40" s="218">
        <v>36</v>
      </c>
      <c r="I40" s="154">
        <v>1</v>
      </c>
      <c r="J40" s="179"/>
      <c r="K40" s="180"/>
      <c r="L40" s="180"/>
      <c r="M40" s="180"/>
      <c r="N40" s="180">
        <v>18</v>
      </c>
      <c r="O40" s="180">
        <v>18</v>
      </c>
      <c r="P40" s="180">
        <v>18</v>
      </c>
      <c r="Q40" s="181">
        <v>18</v>
      </c>
    </row>
    <row r="41" spans="1:17" ht="15" customHeight="1">
      <c r="A41" s="119" t="s">
        <v>307</v>
      </c>
      <c r="B41" s="139" t="s">
        <v>24</v>
      </c>
      <c r="C41" s="120"/>
      <c r="D41" s="121"/>
      <c r="E41" s="122"/>
      <c r="F41" s="121">
        <v>0</v>
      </c>
      <c r="G41" s="176"/>
      <c r="H41" s="124"/>
      <c r="I41" s="125"/>
      <c r="J41" s="182"/>
      <c r="K41" s="183"/>
      <c r="L41" s="183"/>
      <c r="M41" s="183"/>
      <c r="N41" s="183"/>
      <c r="O41" s="183"/>
      <c r="P41" s="183"/>
      <c r="Q41" s="184"/>
    </row>
    <row r="42" spans="1:17" ht="25.5" customHeight="1" thickBot="1">
      <c r="A42" s="126" t="s">
        <v>171</v>
      </c>
      <c r="B42" s="140" t="s">
        <v>120</v>
      </c>
      <c r="C42" s="127"/>
      <c r="D42" s="128"/>
      <c r="E42" s="129"/>
      <c r="F42" s="128">
        <f>SUM(J42:Q42)</f>
        <v>180</v>
      </c>
      <c r="G42" s="219"/>
      <c r="H42" s="131"/>
      <c r="I42" s="132"/>
      <c r="J42" s="185"/>
      <c r="K42" s="186"/>
      <c r="L42" s="186"/>
      <c r="M42" s="186"/>
      <c r="N42" s="186"/>
      <c r="O42" s="186">
        <v>144</v>
      </c>
      <c r="P42" s="186">
        <v>36</v>
      </c>
      <c r="Q42" s="187"/>
    </row>
    <row r="43" spans="1:17" ht="24.75" customHeight="1" thickBot="1">
      <c r="A43" s="111" t="s">
        <v>67</v>
      </c>
      <c r="B43" s="104" t="s">
        <v>234</v>
      </c>
      <c r="C43" s="105" t="s">
        <v>355</v>
      </c>
      <c r="D43" s="106">
        <f>SUM(D44:D47)</f>
        <v>669</v>
      </c>
      <c r="E43" s="106">
        <f aca="true" t="shared" si="12" ref="E43:J43">SUM(E44:E47)</f>
        <v>581</v>
      </c>
      <c r="F43" s="216">
        <f t="shared" si="12"/>
        <v>124</v>
      </c>
      <c r="G43" s="172">
        <f t="shared" si="12"/>
        <v>44</v>
      </c>
      <c r="H43" s="109">
        <f t="shared" si="12"/>
        <v>44</v>
      </c>
      <c r="I43" s="110">
        <f t="shared" si="12"/>
        <v>0</v>
      </c>
      <c r="J43" s="108">
        <f t="shared" si="12"/>
        <v>0</v>
      </c>
      <c r="K43" s="109">
        <f>SUM(K44:K47)</f>
        <v>0</v>
      </c>
      <c r="L43" s="109">
        <f>SUM(L44:L47)</f>
        <v>10</v>
      </c>
      <c r="M43" s="109">
        <f>SUM(M44:M47)</f>
        <v>10</v>
      </c>
      <c r="N43" s="109">
        <f>SUM(N44:N47)</f>
        <v>16</v>
      </c>
      <c r="O43" s="109">
        <f>SUM(O44:O45)</f>
        <v>16</v>
      </c>
      <c r="P43" s="109">
        <f>SUM(P44:P45)</f>
        <v>16</v>
      </c>
      <c r="Q43" s="110">
        <f>SUM(Q44:Q47)</f>
        <v>20</v>
      </c>
    </row>
    <row r="44" spans="1:17" ht="27.75" customHeight="1">
      <c r="A44" s="137" t="s">
        <v>114</v>
      </c>
      <c r="B44" s="211" t="s">
        <v>233</v>
      </c>
      <c r="C44" s="113" t="s">
        <v>360</v>
      </c>
      <c r="D44" s="114">
        <v>570</v>
      </c>
      <c r="E44" s="115">
        <f>D44-F44</f>
        <v>502</v>
      </c>
      <c r="F44" s="114">
        <f>SUM(J44:Q44)</f>
        <v>68</v>
      </c>
      <c r="G44" s="220">
        <v>34</v>
      </c>
      <c r="H44" s="117">
        <v>34</v>
      </c>
      <c r="I44" s="118"/>
      <c r="J44" s="179"/>
      <c r="K44" s="180"/>
      <c r="L44" s="180"/>
      <c r="M44" s="180"/>
      <c r="N44" s="180">
        <v>16</v>
      </c>
      <c r="O44" s="180">
        <v>16</v>
      </c>
      <c r="P44" s="180">
        <v>16</v>
      </c>
      <c r="Q44" s="181">
        <v>20</v>
      </c>
    </row>
    <row r="45" spans="1:17" ht="27.75" customHeight="1">
      <c r="A45" s="137" t="s">
        <v>368</v>
      </c>
      <c r="B45" s="211" t="s">
        <v>367</v>
      </c>
      <c r="C45" s="120" t="s">
        <v>305</v>
      </c>
      <c r="D45" s="114">
        <v>99</v>
      </c>
      <c r="E45" s="115">
        <f>D45-F45</f>
        <v>79</v>
      </c>
      <c r="F45" s="114">
        <f>SUM(J45:Q45)</f>
        <v>20</v>
      </c>
      <c r="G45" s="220">
        <v>10</v>
      </c>
      <c r="H45" s="117">
        <v>10</v>
      </c>
      <c r="I45" s="118"/>
      <c r="J45" s="179"/>
      <c r="K45" s="180"/>
      <c r="L45" s="180">
        <v>10</v>
      </c>
      <c r="M45" s="180">
        <v>10</v>
      </c>
      <c r="N45" s="180"/>
      <c r="O45" s="180"/>
      <c r="P45" s="180"/>
      <c r="Q45" s="181"/>
    </row>
    <row r="46" spans="1:17" ht="15" customHeight="1">
      <c r="A46" s="119" t="s">
        <v>308</v>
      </c>
      <c r="B46" s="139" t="s">
        <v>24</v>
      </c>
      <c r="C46" s="120"/>
      <c r="D46" s="121"/>
      <c r="E46" s="115"/>
      <c r="F46" s="121">
        <f>SUM(J46:Q46)</f>
        <v>0</v>
      </c>
      <c r="G46" s="176"/>
      <c r="H46" s="124"/>
      <c r="I46" s="125"/>
      <c r="J46" s="182"/>
      <c r="K46" s="183"/>
      <c r="L46" s="183"/>
      <c r="M46" s="183"/>
      <c r="N46" s="183"/>
      <c r="O46" s="183"/>
      <c r="P46" s="183"/>
      <c r="Q46" s="184"/>
    </row>
    <row r="47" spans="1:17" ht="24" customHeight="1" thickBot="1">
      <c r="A47" s="126" t="s">
        <v>232</v>
      </c>
      <c r="B47" s="140" t="s">
        <v>120</v>
      </c>
      <c r="C47" s="127"/>
      <c r="D47" s="128"/>
      <c r="E47" s="115"/>
      <c r="F47" s="128">
        <f>SUM(J47:Q47)</f>
        <v>36</v>
      </c>
      <c r="G47" s="177"/>
      <c r="H47" s="161"/>
      <c r="I47" s="162"/>
      <c r="J47" s="185"/>
      <c r="K47" s="186"/>
      <c r="L47" s="186"/>
      <c r="M47" s="186"/>
      <c r="N47" s="186"/>
      <c r="O47" s="186"/>
      <c r="P47" s="186">
        <v>36</v>
      </c>
      <c r="Q47" s="187"/>
    </row>
    <row r="48" spans="1:17" ht="15" customHeight="1" thickBot="1">
      <c r="A48" s="111" t="s">
        <v>68</v>
      </c>
      <c r="B48" s="104" t="s">
        <v>231</v>
      </c>
      <c r="C48" s="105" t="s">
        <v>355</v>
      </c>
      <c r="D48" s="106">
        <f>SUM(D49)</f>
        <v>309</v>
      </c>
      <c r="E48" s="107">
        <f aca="true" t="shared" si="13" ref="E48:Q48">SUM(E49)</f>
        <v>281</v>
      </c>
      <c r="F48" s="106">
        <f t="shared" si="13"/>
        <v>28</v>
      </c>
      <c r="G48" s="108">
        <f t="shared" si="13"/>
        <v>14</v>
      </c>
      <c r="H48" s="109">
        <f t="shared" si="13"/>
        <v>14</v>
      </c>
      <c r="I48" s="110">
        <f t="shared" si="13"/>
        <v>0</v>
      </c>
      <c r="J48" s="141">
        <f t="shared" si="13"/>
        <v>0</v>
      </c>
      <c r="K48" s="135">
        <f t="shared" si="13"/>
        <v>0</v>
      </c>
      <c r="L48" s="135">
        <f t="shared" si="13"/>
        <v>0</v>
      </c>
      <c r="M48" s="135">
        <f t="shared" si="13"/>
        <v>0</v>
      </c>
      <c r="N48" s="135">
        <f t="shared" si="13"/>
        <v>0</v>
      </c>
      <c r="O48" s="135">
        <f t="shared" si="13"/>
        <v>0</v>
      </c>
      <c r="P48" s="135">
        <f t="shared" si="13"/>
        <v>14</v>
      </c>
      <c r="Q48" s="136">
        <f t="shared" si="13"/>
        <v>14</v>
      </c>
    </row>
    <row r="49" spans="1:17" ht="15" customHeight="1">
      <c r="A49" s="112" t="s">
        <v>134</v>
      </c>
      <c r="B49" s="211" t="s">
        <v>230</v>
      </c>
      <c r="C49" s="113" t="s">
        <v>329</v>
      </c>
      <c r="D49" s="114">
        <v>309</v>
      </c>
      <c r="E49" s="115">
        <f>D49-F49</f>
        <v>281</v>
      </c>
      <c r="F49" s="114">
        <f>SUM(J49:Q49)</f>
        <v>28</v>
      </c>
      <c r="G49" s="116">
        <f>F49-H49</f>
        <v>14</v>
      </c>
      <c r="H49" s="117">
        <f>F49/2</f>
        <v>14</v>
      </c>
      <c r="I49" s="118"/>
      <c r="J49" s="179"/>
      <c r="K49" s="180"/>
      <c r="L49" s="180"/>
      <c r="M49" s="180"/>
      <c r="N49" s="180"/>
      <c r="O49" s="180"/>
      <c r="P49" s="180">
        <v>14</v>
      </c>
      <c r="Q49" s="181">
        <v>14</v>
      </c>
    </row>
    <row r="50" spans="1:17" ht="15" customHeight="1">
      <c r="A50" s="119" t="s">
        <v>309</v>
      </c>
      <c r="B50" s="139" t="s">
        <v>24</v>
      </c>
      <c r="C50" s="120"/>
      <c r="D50" s="121"/>
      <c r="E50" s="122"/>
      <c r="F50" s="121">
        <f>SUM(J50:Q50)</f>
        <v>0</v>
      </c>
      <c r="G50" s="123"/>
      <c r="H50" s="124"/>
      <c r="I50" s="125"/>
      <c r="J50" s="182"/>
      <c r="K50" s="183"/>
      <c r="L50" s="183"/>
      <c r="M50" s="183"/>
      <c r="N50" s="183"/>
      <c r="O50" s="183"/>
      <c r="P50" s="183"/>
      <c r="Q50" s="184"/>
    </row>
    <row r="51" spans="1:17" ht="26.25" customHeight="1" thickBot="1">
      <c r="A51" s="126" t="s">
        <v>172</v>
      </c>
      <c r="B51" s="140" t="s">
        <v>120</v>
      </c>
      <c r="C51" s="127"/>
      <c r="D51" s="128"/>
      <c r="E51" s="129"/>
      <c r="F51" s="128">
        <f>SUM(J51:Q51)</f>
        <v>36</v>
      </c>
      <c r="G51" s="134"/>
      <c r="H51" s="131"/>
      <c r="I51" s="132"/>
      <c r="J51" s="185"/>
      <c r="K51" s="186"/>
      <c r="L51" s="186"/>
      <c r="M51" s="186"/>
      <c r="N51" s="186"/>
      <c r="O51" s="186"/>
      <c r="P51" s="186">
        <v>36</v>
      </c>
      <c r="Q51" s="187"/>
    </row>
    <row r="52" spans="1:17" ht="27.75" customHeight="1" thickBot="1">
      <c r="A52" s="111" t="s">
        <v>135</v>
      </c>
      <c r="B52" s="104" t="s">
        <v>131</v>
      </c>
      <c r="C52" s="105" t="s">
        <v>175</v>
      </c>
      <c r="D52" s="106">
        <f aca="true" t="shared" si="14" ref="D52:Q52">SUM(D53:D54)</f>
        <v>353</v>
      </c>
      <c r="E52" s="107">
        <f t="shared" si="14"/>
        <v>257</v>
      </c>
      <c r="F52" s="106">
        <f t="shared" si="14"/>
        <v>96</v>
      </c>
      <c r="G52" s="108">
        <f t="shared" si="14"/>
        <v>48</v>
      </c>
      <c r="H52" s="109">
        <f t="shared" si="14"/>
        <v>48</v>
      </c>
      <c r="I52" s="110">
        <f t="shared" si="14"/>
        <v>0</v>
      </c>
      <c r="J52" s="172">
        <f t="shared" si="14"/>
        <v>0</v>
      </c>
      <c r="K52" s="108">
        <f t="shared" si="14"/>
        <v>0</v>
      </c>
      <c r="L52" s="108">
        <f t="shared" si="14"/>
        <v>12</v>
      </c>
      <c r="M52" s="108">
        <f t="shared" si="14"/>
        <v>20</v>
      </c>
      <c r="N52" s="108">
        <f t="shared" si="14"/>
        <v>16</v>
      </c>
      <c r="O52" s="108">
        <f t="shared" si="14"/>
        <v>16</v>
      </c>
      <c r="P52" s="108">
        <f t="shared" si="14"/>
        <v>18</v>
      </c>
      <c r="Q52" s="173">
        <f t="shared" si="14"/>
        <v>14</v>
      </c>
    </row>
    <row r="53" spans="1:17" ht="23.25" customHeight="1">
      <c r="A53" s="112" t="s">
        <v>310</v>
      </c>
      <c r="B53" s="211" t="s">
        <v>229</v>
      </c>
      <c r="C53" s="113" t="s">
        <v>361</v>
      </c>
      <c r="D53" s="114">
        <v>197</v>
      </c>
      <c r="E53" s="115">
        <f>D53-F53</f>
        <v>149</v>
      </c>
      <c r="F53" s="114">
        <f>SUM(J53:Q53)</f>
        <v>48</v>
      </c>
      <c r="G53" s="116">
        <f>F53-H53</f>
        <v>24</v>
      </c>
      <c r="H53" s="117">
        <f>F53/2</f>
        <v>24</v>
      </c>
      <c r="I53" s="118"/>
      <c r="J53" s="179"/>
      <c r="K53" s="180"/>
      <c r="L53" s="180">
        <v>12</v>
      </c>
      <c r="M53" s="180">
        <v>20</v>
      </c>
      <c r="N53" s="180">
        <v>16</v>
      </c>
      <c r="O53" s="180"/>
      <c r="P53" s="180"/>
      <c r="Q53" s="181"/>
    </row>
    <row r="54" spans="1:17" ht="27.75" customHeight="1">
      <c r="A54" s="119" t="s">
        <v>311</v>
      </c>
      <c r="B54" s="139" t="s">
        <v>342</v>
      </c>
      <c r="C54" s="120" t="s">
        <v>352</v>
      </c>
      <c r="D54" s="121">
        <v>156</v>
      </c>
      <c r="E54" s="122">
        <f>D54-F54</f>
        <v>108</v>
      </c>
      <c r="F54" s="121">
        <f>SUM(J54:Q54)</f>
        <v>48</v>
      </c>
      <c r="G54" s="123">
        <f>F54-H54</f>
        <v>24</v>
      </c>
      <c r="H54" s="124">
        <f>F54/2</f>
        <v>24</v>
      </c>
      <c r="I54" s="125"/>
      <c r="J54" s="182"/>
      <c r="K54" s="183"/>
      <c r="L54" s="183"/>
      <c r="M54" s="183"/>
      <c r="N54" s="183"/>
      <c r="O54" s="183">
        <v>16</v>
      </c>
      <c r="P54" s="183">
        <v>18</v>
      </c>
      <c r="Q54" s="184">
        <v>14</v>
      </c>
    </row>
    <row r="55" spans="1:17" ht="15" customHeight="1">
      <c r="A55" s="119" t="s">
        <v>173</v>
      </c>
      <c r="B55" s="139" t="s">
        <v>24</v>
      </c>
      <c r="C55" s="120"/>
      <c r="D55" s="121"/>
      <c r="E55" s="122"/>
      <c r="F55" s="121">
        <f>SUM(L55:Q55)</f>
        <v>288</v>
      </c>
      <c r="G55" s="123"/>
      <c r="H55" s="124"/>
      <c r="I55" s="125"/>
      <c r="J55" s="182"/>
      <c r="K55" s="183"/>
      <c r="L55" s="183"/>
      <c r="M55" s="183">
        <v>108</v>
      </c>
      <c r="N55" s="183">
        <v>108</v>
      </c>
      <c r="O55" s="183">
        <v>72</v>
      </c>
      <c r="P55" s="183"/>
      <c r="Q55" s="184"/>
    </row>
    <row r="56" spans="1:17" ht="27" customHeight="1" thickBot="1">
      <c r="A56" s="126" t="s">
        <v>174</v>
      </c>
      <c r="B56" s="140" t="s">
        <v>120</v>
      </c>
      <c r="C56" s="127"/>
      <c r="D56" s="128"/>
      <c r="E56" s="129"/>
      <c r="F56" s="128">
        <f>SUM(L56:Q56)</f>
        <v>144</v>
      </c>
      <c r="G56" s="134"/>
      <c r="H56" s="131"/>
      <c r="I56" s="132"/>
      <c r="J56" s="185"/>
      <c r="K56" s="186"/>
      <c r="L56" s="186"/>
      <c r="M56" s="186"/>
      <c r="N56" s="186"/>
      <c r="O56" s="186">
        <v>144</v>
      </c>
      <c r="P56" s="186"/>
      <c r="Q56" s="187"/>
    </row>
    <row r="57" spans="1:17" s="148" customFormat="1" ht="15" customHeight="1" thickBot="1">
      <c r="A57" s="111"/>
      <c r="B57" s="104" t="s">
        <v>312</v>
      </c>
      <c r="C57" s="105" t="s">
        <v>363</v>
      </c>
      <c r="D57" s="143">
        <f aca="true" t="shared" si="15" ref="D57:P57">D15</f>
        <v>4859.5</v>
      </c>
      <c r="E57" s="144">
        <f t="shared" si="15"/>
        <v>4219.5</v>
      </c>
      <c r="F57" s="143">
        <f t="shared" si="15"/>
        <v>676</v>
      </c>
      <c r="G57" s="174">
        <f t="shared" si="15"/>
        <v>336</v>
      </c>
      <c r="H57" s="146">
        <f t="shared" si="15"/>
        <v>304</v>
      </c>
      <c r="I57" s="147">
        <f t="shared" si="15"/>
        <v>1</v>
      </c>
      <c r="J57" s="145">
        <f t="shared" si="15"/>
        <v>80</v>
      </c>
      <c r="K57" s="146">
        <f t="shared" si="15"/>
        <v>80</v>
      </c>
      <c r="L57" s="146">
        <f t="shared" si="15"/>
        <v>80</v>
      </c>
      <c r="M57" s="146">
        <f t="shared" si="15"/>
        <v>80</v>
      </c>
      <c r="N57" s="146">
        <f t="shared" si="15"/>
        <v>80</v>
      </c>
      <c r="O57" s="146">
        <f>O15</f>
        <v>80</v>
      </c>
      <c r="P57" s="146">
        <f t="shared" si="15"/>
        <v>80</v>
      </c>
      <c r="Q57" s="147">
        <f>Q15</f>
        <v>80</v>
      </c>
    </row>
    <row r="58" spans="1:17" ht="15" customHeight="1">
      <c r="A58" s="149" t="s">
        <v>313</v>
      </c>
      <c r="B58" s="212" t="s">
        <v>314</v>
      </c>
      <c r="C58" s="188"/>
      <c r="D58" s="150"/>
      <c r="E58" s="151"/>
      <c r="F58" s="152">
        <v>144</v>
      </c>
      <c r="G58" s="175"/>
      <c r="H58" s="153"/>
      <c r="I58" s="154"/>
      <c r="J58" s="189"/>
      <c r="K58" s="190"/>
      <c r="L58" s="190"/>
      <c r="M58" s="190"/>
      <c r="N58" s="190"/>
      <c r="O58" s="190"/>
      <c r="P58" s="190"/>
      <c r="Q58" s="191">
        <v>144</v>
      </c>
    </row>
    <row r="59" spans="1:17" ht="15" customHeight="1">
      <c r="A59" s="155" t="s">
        <v>69</v>
      </c>
      <c r="B59" s="213" t="s">
        <v>315</v>
      </c>
      <c r="C59" s="120"/>
      <c r="D59" s="121"/>
      <c r="E59" s="122"/>
      <c r="F59" s="121">
        <v>216</v>
      </c>
      <c r="G59" s="176"/>
      <c r="H59" s="124"/>
      <c r="I59" s="125"/>
      <c r="J59" s="182"/>
      <c r="K59" s="183"/>
      <c r="L59" s="183"/>
      <c r="M59" s="183"/>
      <c r="N59" s="183"/>
      <c r="O59" s="183"/>
      <c r="P59" s="183"/>
      <c r="Q59" s="184">
        <v>216</v>
      </c>
    </row>
    <row r="60" spans="1:17" ht="15" customHeight="1" thickBot="1">
      <c r="A60" s="156" t="s">
        <v>21</v>
      </c>
      <c r="B60" s="157" t="s">
        <v>316</v>
      </c>
      <c r="C60" s="192"/>
      <c r="D60" s="158"/>
      <c r="E60" s="159"/>
      <c r="F60" s="160"/>
      <c r="G60" s="177"/>
      <c r="H60" s="161"/>
      <c r="I60" s="162"/>
      <c r="J60" s="193"/>
      <c r="K60" s="194"/>
      <c r="L60" s="194"/>
      <c r="M60" s="194"/>
      <c r="N60" s="194"/>
      <c r="O60" s="194"/>
      <c r="P60" s="194"/>
      <c r="Q60" s="195"/>
    </row>
    <row r="61" spans="1:17" ht="15" customHeight="1" thickBot="1">
      <c r="A61" s="309" t="s">
        <v>41</v>
      </c>
      <c r="B61" s="310"/>
      <c r="C61" s="310"/>
      <c r="D61" s="310"/>
      <c r="E61" s="311"/>
      <c r="F61" s="163"/>
      <c r="G61" s="178"/>
      <c r="H61" s="164"/>
      <c r="I61" s="165"/>
      <c r="J61" s="196"/>
      <c r="K61" s="197"/>
      <c r="L61" s="197"/>
      <c r="M61" s="197"/>
      <c r="N61" s="197"/>
      <c r="O61" s="197"/>
      <c r="P61" s="197"/>
      <c r="Q61" s="198"/>
    </row>
    <row r="62" spans="1:17" ht="15" customHeight="1">
      <c r="A62" s="312" t="s">
        <v>317</v>
      </c>
      <c r="B62" s="313"/>
      <c r="C62" s="313"/>
      <c r="D62" s="313"/>
      <c r="E62" s="313"/>
      <c r="F62" s="316" t="s">
        <v>40</v>
      </c>
      <c r="G62" s="319" t="s">
        <v>318</v>
      </c>
      <c r="H62" s="320"/>
      <c r="I62" s="321"/>
      <c r="J62" s="199">
        <f aca="true" t="shared" si="16" ref="J62:P62">COUNT(J17:J20,J22:J24,J27:J37,J40,J44,J49,J53:J54)</f>
        <v>9</v>
      </c>
      <c r="K62" s="200">
        <f t="shared" si="16"/>
        <v>10</v>
      </c>
      <c r="L62" s="200">
        <f t="shared" si="16"/>
        <v>7</v>
      </c>
      <c r="M62" s="200">
        <f t="shared" si="16"/>
        <v>6</v>
      </c>
      <c r="N62" s="200">
        <v>6</v>
      </c>
      <c r="O62" s="200">
        <v>6</v>
      </c>
      <c r="P62" s="200">
        <f t="shared" si="16"/>
        <v>6</v>
      </c>
      <c r="Q62" s="201">
        <v>5</v>
      </c>
    </row>
    <row r="63" spans="1:17" ht="15" customHeight="1">
      <c r="A63" s="314"/>
      <c r="B63" s="315"/>
      <c r="C63" s="315"/>
      <c r="D63" s="315"/>
      <c r="E63" s="315"/>
      <c r="F63" s="317"/>
      <c r="G63" s="300" t="s">
        <v>74</v>
      </c>
      <c r="H63" s="301"/>
      <c r="I63" s="302"/>
      <c r="J63" s="202">
        <f aca="true" t="shared" si="17" ref="J63:Q64">J41+J46+J50+J55</f>
        <v>0</v>
      </c>
      <c r="K63" s="203">
        <f t="shared" si="17"/>
        <v>0</v>
      </c>
      <c r="L63" s="203">
        <f t="shared" si="17"/>
        <v>0</v>
      </c>
      <c r="M63" s="203">
        <f t="shared" si="17"/>
        <v>108</v>
      </c>
      <c r="N63" s="203">
        <f t="shared" si="17"/>
        <v>108</v>
      </c>
      <c r="O63" s="203">
        <f t="shared" si="17"/>
        <v>72</v>
      </c>
      <c r="P63" s="203">
        <f t="shared" si="17"/>
        <v>0</v>
      </c>
      <c r="Q63" s="204">
        <f t="shared" si="17"/>
        <v>0</v>
      </c>
    </row>
    <row r="64" spans="1:17" ht="15" customHeight="1">
      <c r="A64" s="327" t="s">
        <v>319</v>
      </c>
      <c r="B64" s="315"/>
      <c r="C64" s="168"/>
      <c r="D64" s="214"/>
      <c r="E64" s="214"/>
      <c r="F64" s="317"/>
      <c r="G64" s="287" t="s">
        <v>320</v>
      </c>
      <c r="H64" s="288"/>
      <c r="I64" s="289"/>
      <c r="J64" s="202">
        <f t="shared" si="17"/>
        <v>0</v>
      </c>
      <c r="K64" s="203">
        <f t="shared" si="17"/>
        <v>0</v>
      </c>
      <c r="L64" s="203">
        <f t="shared" si="17"/>
        <v>0</v>
      </c>
      <c r="M64" s="203">
        <f t="shared" si="17"/>
        <v>0</v>
      </c>
      <c r="N64" s="203">
        <f t="shared" si="17"/>
        <v>0</v>
      </c>
      <c r="O64" s="203">
        <f t="shared" si="17"/>
        <v>288</v>
      </c>
      <c r="P64" s="203">
        <f t="shared" si="17"/>
        <v>108</v>
      </c>
      <c r="Q64" s="204">
        <f t="shared" si="17"/>
        <v>0</v>
      </c>
    </row>
    <row r="65" spans="1:17" ht="15" customHeight="1">
      <c r="A65" s="167"/>
      <c r="B65" s="215"/>
      <c r="C65" s="168"/>
      <c r="D65" s="214"/>
      <c r="E65" s="214"/>
      <c r="F65" s="317"/>
      <c r="G65" s="287" t="s">
        <v>321</v>
      </c>
      <c r="H65" s="288"/>
      <c r="I65" s="289"/>
      <c r="J65" s="202">
        <f>J58</f>
        <v>0</v>
      </c>
      <c r="K65" s="203">
        <f aca="true" t="shared" si="18" ref="K65:Q65">K58</f>
        <v>0</v>
      </c>
      <c r="L65" s="203">
        <f t="shared" si="18"/>
        <v>0</v>
      </c>
      <c r="M65" s="203">
        <f t="shared" si="18"/>
        <v>0</v>
      </c>
      <c r="N65" s="203">
        <f t="shared" si="18"/>
        <v>0</v>
      </c>
      <c r="O65" s="203">
        <f t="shared" si="18"/>
        <v>0</v>
      </c>
      <c r="P65" s="203">
        <f t="shared" si="18"/>
        <v>0</v>
      </c>
      <c r="Q65" s="204">
        <f t="shared" si="18"/>
        <v>144</v>
      </c>
    </row>
    <row r="66" spans="1:17" ht="15" customHeight="1">
      <c r="A66" s="167"/>
      <c r="B66" s="215"/>
      <c r="C66" s="168"/>
      <c r="D66" s="214"/>
      <c r="E66" s="214"/>
      <c r="F66" s="317"/>
      <c r="G66" s="287" t="s">
        <v>246</v>
      </c>
      <c r="H66" s="288"/>
      <c r="I66" s="289"/>
      <c r="J66" s="202">
        <v>0</v>
      </c>
      <c r="K66" s="203">
        <v>5</v>
      </c>
      <c r="L66" s="203">
        <v>0</v>
      </c>
      <c r="M66" s="203">
        <v>3</v>
      </c>
      <c r="N66" s="203">
        <v>0</v>
      </c>
      <c r="O66" s="203">
        <v>3</v>
      </c>
      <c r="P66" s="203">
        <v>0</v>
      </c>
      <c r="Q66" s="204">
        <v>1</v>
      </c>
    </row>
    <row r="67" spans="1:17" ht="15" customHeight="1">
      <c r="A67" s="357" t="s">
        <v>322</v>
      </c>
      <c r="B67" s="315"/>
      <c r="C67" s="315"/>
      <c r="D67" s="315"/>
      <c r="E67" s="315"/>
      <c r="F67" s="317"/>
      <c r="G67" s="300" t="s">
        <v>75</v>
      </c>
      <c r="H67" s="301"/>
      <c r="I67" s="302"/>
      <c r="J67" s="202">
        <v>0</v>
      </c>
      <c r="K67" s="203">
        <v>0</v>
      </c>
      <c r="L67" s="203">
        <v>0</v>
      </c>
      <c r="M67" s="203">
        <v>2</v>
      </c>
      <c r="N67" s="203">
        <v>0</v>
      </c>
      <c r="O67" s="203">
        <v>2</v>
      </c>
      <c r="P67" s="203">
        <v>0</v>
      </c>
      <c r="Q67" s="204">
        <v>8</v>
      </c>
    </row>
    <row r="68" spans="1:17" ht="15" customHeight="1" thickBot="1">
      <c r="A68" s="282" t="s">
        <v>351</v>
      </c>
      <c r="B68" s="283"/>
      <c r="C68" s="283"/>
      <c r="D68" s="283"/>
      <c r="E68" s="283"/>
      <c r="F68" s="318"/>
      <c r="G68" s="284" t="s">
        <v>323</v>
      </c>
      <c r="H68" s="285"/>
      <c r="I68" s="286"/>
      <c r="J68" s="205">
        <v>0</v>
      </c>
      <c r="K68" s="206">
        <v>8</v>
      </c>
      <c r="L68" s="206">
        <v>0</v>
      </c>
      <c r="M68" s="206">
        <v>6</v>
      </c>
      <c r="N68" s="206">
        <v>0</v>
      </c>
      <c r="O68" s="206">
        <v>7</v>
      </c>
      <c r="P68" s="206">
        <v>0</v>
      </c>
      <c r="Q68" s="207">
        <v>2</v>
      </c>
    </row>
    <row r="69" spans="1:17" ht="15" customHeight="1">
      <c r="A69" s="168"/>
      <c r="B69" s="89"/>
      <c r="C69" s="89"/>
      <c r="D69" s="166"/>
      <c r="E69" s="166"/>
      <c r="F69" s="166"/>
      <c r="G69" s="166"/>
      <c r="H69" s="166"/>
      <c r="I69" s="166"/>
      <c r="J69" s="89"/>
      <c r="K69" s="89"/>
      <c r="L69" s="89"/>
      <c r="M69" s="89"/>
      <c r="N69" s="89"/>
      <c r="O69" s="89"/>
      <c r="P69" s="89"/>
      <c r="Q69" s="89"/>
    </row>
    <row r="70" spans="1:17" ht="15" customHeight="1">
      <c r="A70" s="89" t="s">
        <v>365</v>
      </c>
      <c r="B70" s="89"/>
      <c r="C70" s="89"/>
      <c r="D70" s="91"/>
      <c r="E70" s="91"/>
      <c r="F70" s="91"/>
      <c r="G70" s="91"/>
      <c r="H70" s="91"/>
      <c r="I70" s="91"/>
      <c r="J70" s="89"/>
      <c r="K70" s="89"/>
      <c r="L70" s="89"/>
      <c r="M70" s="89"/>
      <c r="N70" s="89"/>
      <c r="O70" s="89"/>
      <c r="P70" s="89"/>
      <c r="Q70" s="89"/>
    </row>
    <row r="71" spans="1:17" ht="39" customHeight="1">
      <c r="A71" s="290" t="s">
        <v>369</v>
      </c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</row>
    <row r="72" ht="12" customHeight="1"/>
  </sheetData>
  <sheetProtection/>
  <protectedRanges>
    <protectedRange password="CA9C" sqref="D15:I15 D16:Q16 D26:Q26 D21:Q21" name="Диапазон1_1"/>
  </protectedRanges>
  <mergeCells count="40">
    <mergeCell ref="L5:M5"/>
    <mergeCell ref="P6:P13"/>
    <mergeCell ref="J6:J13"/>
    <mergeCell ref="F5:I5"/>
    <mergeCell ref="J3:Q4"/>
    <mergeCell ref="A67:E67"/>
    <mergeCell ref="G67:I67"/>
    <mergeCell ref="D5:D13"/>
    <mergeCell ref="E5:E13"/>
    <mergeCell ref="H7:H13"/>
    <mergeCell ref="J5:K5"/>
    <mergeCell ref="A64:B64"/>
    <mergeCell ref="O6:O13"/>
    <mergeCell ref="A1:Q2"/>
    <mergeCell ref="A3:A13"/>
    <mergeCell ref="B3:B13"/>
    <mergeCell ref="C3:C13"/>
    <mergeCell ref="D3:I4"/>
    <mergeCell ref="N5:O5"/>
    <mergeCell ref="P5:Q5"/>
    <mergeCell ref="G7:G13"/>
    <mergeCell ref="Q6:Q13"/>
    <mergeCell ref="G66:I66"/>
    <mergeCell ref="A61:E61"/>
    <mergeCell ref="A62:E63"/>
    <mergeCell ref="F62:F68"/>
    <mergeCell ref="G62:I62"/>
    <mergeCell ref="N6:N13"/>
    <mergeCell ref="I7:I13"/>
    <mergeCell ref="K6:K13"/>
    <mergeCell ref="A68:E68"/>
    <mergeCell ref="G68:I68"/>
    <mergeCell ref="G65:I65"/>
    <mergeCell ref="A71:Q71"/>
    <mergeCell ref="L6:L13"/>
    <mergeCell ref="M6:M13"/>
    <mergeCell ref="F6:F13"/>
    <mergeCell ref="G6:I6"/>
    <mergeCell ref="G64:I64"/>
    <mergeCell ref="G63:I63"/>
  </mergeCells>
  <printOptions/>
  <pageMargins left="0.3937007874015748" right="0.3937007874015748" top="0.1968503937007874" bottom="0.1968503937007874" header="0.11811023622047245" footer="0"/>
  <pageSetup fitToHeight="0" fitToWidth="1"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3.57421875" style="24" customWidth="1"/>
    <col min="2" max="2" width="127.00390625" style="0" customWidth="1"/>
  </cols>
  <sheetData>
    <row r="1" spans="1:2" ht="30.75" customHeight="1">
      <c r="A1" s="367" t="s">
        <v>334</v>
      </c>
      <c r="B1" s="367"/>
    </row>
    <row r="2" spans="1:2" ht="16.5" customHeight="1">
      <c r="A2" s="82" t="s">
        <v>205</v>
      </c>
      <c r="B2" s="82" t="s">
        <v>158</v>
      </c>
    </row>
    <row r="3" spans="1:2" ht="16.5" customHeight="1">
      <c r="A3" s="368" t="s">
        <v>206</v>
      </c>
      <c r="B3" s="368"/>
    </row>
    <row r="4" spans="1:2" ht="16.5" customHeight="1">
      <c r="A4" s="83">
        <v>1</v>
      </c>
      <c r="B4" s="84" t="s">
        <v>159</v>
      </c>
    </row>
    <row r="5" spans="1:2" ht="16.5" customHeight="1">
      <c r="A5" s="83">
        <v>2</v>
      </c>
      <c r="B5" s="84" t="s">
        <v>207</v>
      </c>
    </row>
    <row r="6" spans="1:2" ht="16.5" customHeight="1">
      <c r="A6" s="83">
        <v>3</v>
      </c>
      <c r="B6" s="84" t="s">
        <v>160</v>
      </c>
    </row>
    <row r="7" spans="1:2" ht="16.5" customHeight="1">
      <c r="A7" s="83">
        <v>4</v>
      </c>
      <c r="B7" s="84" t="s">
        <v>162</v>
      </c>
    </row>
    <row r="8" spans="1:2" ht="16.5" customHeight="1">
      <c r="A8" s="83">
        <v>5</v>
      </c>
      <c r="B8" s="84" t="s">
        <v>208</v>
      </c>
    </row>
    <row r="9" spans="1:2" ht="16.5" customHeight="1">
      <c r="A9" s="83">
        <v>6</v>
      </c>
      <c r="B9" s="84" t="s">
        <v>209</v>
      </c>
    </row>
    <row r="10" spans="1:2" ht="16.5" customHeight="1">
      <c r="A10" s="83">
        <v>7</v>
      </c>
      <c r="B10" s="84" t="s">
        <v>210</v>
      </c>
    </row>
    <row r="11" spans="1:2" ht="16.5" customHeight="1">
      <c r="A11" s="83">
        <v>8</v>
      </c>
      <c r="B11" s="84" t="s">
        <v>211</v>
      </c>
    </row>
    <row r="12" spans="1:2" ht="16.5" customHeight="1">
      <c r="A12" s="83">
        <v>9</v>
      </c>
      <c r="B12" s="84" t="s">
        <v>212</v>
      </c>
    </row>
    <row r="13" spans="1:2" ht="16.5" customHeight="1">
      <c r="A13" s="83">
        <v>10</v>
      </c>
      <c r="B13" s="84" t="s">
        <v>161</v>
      </c>
    </row>
    <row r="14" spans="1:2" ht="16.5" customHeight="1">
      <c r="A14" s="83">
        <v>11</v>
      </c>
      <c r="B14" s="84" t="s">
        <v>213</v>
      </c>
    </row>
    <row r="15" spans="1:2" ht="16.5" customHeight="1">
      <c r="A15" s="368" t="s">
        <v>214</v>
      </c>
      <c r="B15" s="368"/>
    </row>
    <row r="16" spans="1:2" ht="16.5" customHeight="1">
      <c r="A16" s="83">
        <v>12</v>
      </c>
      <c r="B16" s="84" t="s">
        <v>215</v>
      </c>
    </row>
    <row r="17" spans="1:2" ht="16.5" customHeight="1">
      <c r="A17" s="83">
        <v>13</v>
      </c>
      <c r="B17" s="84" t="s">
        <v>216</v>
      </c>
    </row>
    <row r="18" spans="1:2" ht="16.5" customHeight="1">
      <c r="A18" s="83"/>
      <c r="B18" s="85" t="s">
        <v>217</v>
      </c>
    </row>
    <row r="19" spans="1:2" ht="16.5" customHeight="1">
      <c r="A19" s="368" t="s">
        <v>218</v>
      </c>
      <c r="B19" s="368"/>
    </row>
    <row r="20" spans="1:2" ht="16.5" customHeight="1">
      <c r="A20" s="83">
        <v>14</v>
      </c>
      <c r="B20" s="84" t="s">
        <v>219</v>
      </c>
    </row>
    <row r="21" spans="1:2" ht="16.5" customHeight="1">
      <c r="A21" s="83">
        <v>15</v>
      </c>
      <c r="B21" s="84" t="s">
        <v>163</v>
      </c>
    </row>
    <row r="22" spans="1:2" ht="16.5" customHeight="1">
      <c r="A22" s="83">
        <v>17</v>
      </c>
      <c r="B22" s="85" t="s">
        <v>220</v>
      </c>
    </row>
    <row r="23" spans="1:2" ht="16.5" customHeight="1">
      <c r="A23" s="368" t="s">
        <v>221</v>
      </c>
      <c r="B23" s="368"/>
    </row>
    <row r="24" spans="1:2" ht="16.5" customHeight="1">
      <c r="A24" s="83">
        <v>18</v>
      </c>
      <c r="B24" s="85" t="s">
        <v>222</v>
      </c>
    </row>
    <row r="25" spans="1:2" ht="16.5" customHeight="1">
      <c r="A25" s="83">
        <v>19</v>
      </c>
      <c r="B25" s="85" t="s">
        <v>223</v>
      </c>
    </row>
    <row r="26" spans="1:2" ht="16.5" customHeight="1">
      <c r="A26" s="83">
        <v>20</v>
      </c>
      <c r="B26" s="85" t="s">
        <v>224</v>
      </c>
    </row>
    <row r="27" spans="1:2" ht="16.5" customHeight="1">
      <c r="A27" s="368" t="s">
        <v>225</v>
      </c>
      <c r="B27" s="368"/>
    </row>
    <row r="28" spans="1:2" ht="16.5" customHeight="1">
      <c r="A28" s="83">
        <v>21</v>
      </c>
      <c r="B28" s="85" t="s">
        <v>226</v>
      </c>
    </row>
    <row r="29" spans="1:2" ht="16.5" customHeight="1">
      <c r="A29" s="83">
        <v>22</v>
      </c>
      <c r="B29" s="85" t="s">
        <v>227</v>
      </c>
    </row>
    <row r="30" spans="1:2" ht="16.5" customHeight="1">
      <c r="A30" s="365">
        <v>23</v>
      </c>
      <c r="B30" s="366" t="s">
        <v>228</v>
      </c>
    </row>
    <row r="31" spans="1:2" ht="16.5" customHeight="1">
      <c r="A31" s="365"/>
      <c r="B31" s="366"/>
    </row>
    <row r="32" spans="1:2" ht="16.5" customHeight="1">
      <c r="A32" s="86"/>
      <c r="B32" s="87" t="s">
        <v>164</v>
      </c>
    </row>
    <row r="33" spans="1:2" ht="16.5" customHeight="1">
      <c r="A33" s="86">
        <v>1</v>
      </c>
      <c r="B33" s="88" t="s">
        <v>165</v>
      </c>
    </row>
    <row r="34" spans="1:2" ht="16.5" customHeight="1">
      <c r="A34" s="86">
        <v>2</v>
      </c>
      <c r="B34" s="88" t="s">
        <v>166</v>
      </c>
    </row>
    <row r="35" ht="15">
      <c r="A35" s="25"/>
    </row>
    <row r="36" ht="15">
      <c r="A36" s="25"/>
    </row>
    <row r="37" ht="15">
      <c r="A37" s="25"/>
    </row>
    <row r="38" ht="15">
      <c r="A38" s="25"/>
    </row>
  </sheetData>
  <sheetProtection/>
  <mergeCells count="8">
    <mergeCell ref="A30:A31"/>
    <mergeCell ref="B30:B31"/>
    <mergeCell ref="A1:B1"/>
    <mergeCell ref="A3:B3"/>
    <mergeCell ref="A15:B15"/>
    <mergeCell ref="A19:B19"/>
    <mergeCell ref="A23:B23"/>
    <mergeCell ref="A27:B27"/>
  </mergeCells>
  <printOptions/>
  <pageMargins left="0.7086614173228347" right="0.7086614173228347" top="0.7480314960629921" bottom="0.35433070866141736" header="0.31496062992125984" footer="0.31496062992125984"/>
  <pageSetup fitToWidth="0" fitToHeight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1.140625" style="28" customWidth="1"/>
    <col min="2" max="2" width="76.57421875" style="27" customWidth="1"/>
    <col min="3" max="3" width="50.421875" style="50" customWidth="1"/>
    <col min="4" max="16384" width="9.140625" style="26" customWidth="1"/>
  </cols>
  <sheetData>
    <row r="1" spans="1:3" ht="14.25">
      <c r="A1" s="369" t="s">
        <v>248</v>
      </c>
      <c r="B1" s="369"/>
      <c r="C1" s="369"/>
    </row>
    <row r="2" spans="1:3" ht="15">
      <c r="A2" s="37" t="s">
        <v>53</v>
      </c>
      <c r="B2" s="369" t="s">
        <v>249</v>
      </c>
      <c r="C2" s="369"/>
    </row>
    <row r="3" spans="1:3" ht="15">
      <c r="A3" s="38" t="s">
        <v>250</v>
      </c>
      <c r="B3" s="37" t="s">
        <v>70</v>
      </c>
      <c r="C3" s="39" t="s">
        <v>251</v>
      </c>
    </row>
    <row r="4" spans="1:3" ht="15">
      <c r="A4" s="38" t="s">
        <v>252</v>
      </c>
      <c r="B4" s="37" t="s">
        <v>71</v>
      </c>
      <c r="C4" s="39" t="s">
        <v>253</v>
      </c>
    </row>
    <row r="5" spans="1:3" ht="15" customHeight="1">
      <c r="A5" s="38" t="s">
        <v>254</v>
      </c>
      <c r="B5" s="37" t="s">
        <v>72</v>
      </c>
      <c r="C5" s="40" t="s">
        <v>255</v>
      </c>
    </row>
    <row r="6" spans="1:3" ht="15">
      <c r="A6" s="38" t="s">
        <v>256</v>
      </c>
      <c r="B6" s="37" t="s">
        <v>73</v>
      </c>
      <c r="C6" s="39" t="s">
        <v>253</v>
      </c>
    </row>
    <row r="7" spans="1:3" ht="15">
      <c r="A7" s="37" t="s">
        <v>58</v>
      </c>
      <c r="B7" s="369" t="s">
        <v>257</v>
      </c>
      <c r="C7" s="369"/>
    </row>
    <row r="8" spans="1:3" ht="15">
      <c r="A8" s="38" t="s">
        <v>258</v>
      </c>
      <c r="B8" s="37" t="s">
        <v>259</v>
      </c>
      <c r="C8" s="38" t="s">
        <v>260</v>
      </c>
    </row>
    <row r="9" spans="1:3" ht="15.75">
      <c r="A9" s="38" t="s">
        <v>132</v>
      </c>
      <c r="B9" s="41" t="s">
        <v>245</v>
      </c>
      <c r="C9" s="38" t="s">
        <v>261</v>
      </c>
    </row>
    <row r="10" spans="1:3" ht="15">
      <c r="A10" s="38" t="s">
        <v>262</v>
      </c>
      <c r="B10" s="42" t="s">
        <v>263</v>
      </c>
      <c r="C10" s="38" t="s">
        <v>264</v>
      </c>
    </row>
    <row r="11" spans="1:3" ht="15">
      <c r="A11" s="37" t="s">
        <v>59</v>
      </c>
      <c r="B11" s="369" t="s">
        <v>265</v>
      </c>
      <c r="C11" s="369"/>
    </row>
    <row r="12" spans="1:3" ht="15">
      <c r="A12" s="37" t="s">
        <v>60</v>
      </c>
      <c r="B12" s="369" t="s">
        <v>112</v>
      </c>
      <c r="C12" s="369"/>
    </row>
    <row r="13" spans="1:3" ht="29.25" customHeight="1">
      <c r="A13" s="38" t="s">
        <v>266</v>
      </c>
      <c r="B13" s="37" t="s">
        <v>130</v>
      </c>
      <c r="C13" s="38" t="s">
        <v>267</v>
      </c>
    </row>
    <row r="14" spans="1:3" ht="15.75">
      <c r="A14" s="38" t="s">
        <v>268</v>
      </c>
      <c r="B14" s="41" t="s">
        <v>269</v>
      </c>
      <c r="C14" s="38" t="s">
        <v>267</v>
      </c>
    </row>
    <row r="15" spans="1:3" ht="15.75">
      <c r="A15" s="38" t="s">
        <v>270</v>
      </c>
      <c r="B15" s="41" t="s">
        <v>242</v>
      </c>
      <c r="C15" s="39" t="s">
        <v>271</v>
      </c>
    </row>
    <row r="16" spans="1:3" ht="15.75">
      <c r="A16" s="38" t="s">
        <v>272</v>
      </c>
      <c r="B16" s="41" t="s">
        <v>273</v>
      </c>
      <c r="C16" s="39" t="s">
        <v>274</v>
      </c>
    </row>
    <row r="17" spans="1:3" ht="15.75">
      <c r="A17" s="43" t="s">
        <v>275</v>
      </c>
      <c r="B17" s="44" t="s">
        <v>241</v>
      </c>
      <c r="C17" s="39" t="s">
        <v>276</v>
      </c>
    </row>
    <row r="18" spans="1:3" ht="15.75">
      <c r="A18" s="38" t="s">
        <v>277</v>
      </c>
      <c r="B18" s="41" t="s">
        <v>278</v>
      </c>
      <c r="C18" s="39" t="s">
        <v>279</v>
      </c>
    </row>
    <row r="19" spans="1:3" ht="15.75">
      <c r="A19" s="43" t="s">
        <v>280</v>
      </c>
      <c r="B19" s="44" t="s">
        <v>169</v>
      </c>
      <c r="C19" s="39" t="s">
        <v>281</v>
      </c>
    </row>
    <row r="20" spans="1:3" ht="15.75">
      <c r="A20" s="38" t="s">
        <v>282</v>
      </c>
      <c r="B20" s="45" t="s">
        <v>238</v>
      </c>
      <c r="C20" s="46" t="s">
        <v>283</v>
      </c>
    </row>
    <row r="21" spans="1:3" ht="15.75">
      <c r="A21" s="38" t="s">
        <v>284</v>
      </c>
      <c r="B21" s="41" t="s">
        <v>285</v>
      </c>
      <c r="C21" s="46" t="s">
        <v>286</v>
      </c>
    </row>
    <row r="22" spans="1:3" ht="15.75">
      <c r="A22" s="38" t="s">
        <v>287</v>
      </c>
      <c r="B22" s="41" t="s">
        <v>170</v>
      </c>
      <c r="C22" s="39" t="s">
        <v>288</v>
      </c>
    </row>
    <row r="23" spans="1:3" ht="15">
      <c r="A23" s="37" t="s">
        <v>64</v>
      </c>
      <c r="B23" s="369" t="s">
        <v>113</v>
      </c>
      <c r="C23" s="369"/>
    </row>
    <row r="24" spans="1:3" ht="14.25">
      <c r="A24" s="47" t="s">
        <v>65</v>
      </c>
      <c r="B24" s="370" t="s">
        <v>236</v>
      </c>
      <c r="C24" s="370"/>
    </row>
    <row r="25" spans="1:3" ht="15">
      <c r="A25" s="38" t="s">
        <v>289</v>
      </c>
      <c r="B25" s="37" t="s">
        <v>235</v>
      </c>
      <c r="C25" s="48" t="s">
        <v>290</v>
      </c>
    </row>
    <row r="26" spans="1:3" ht="35.25" customHeight="1">
      <c r="A26" s="47" t="s">
        <v>67</v>
      </c>
      <c r="B26" s="369" t="s">
        <v>291</v>
      </c>
      <c r="C26" s="369"/>
    </row>
    <row r="27" spans="1:3" ht="15">
      <c r="A27" s="38" t="s">
        <v>292</v>
      </c>
      <c r="B27" s="37" t="s">
        <v>233</v>
      </c>
      <c r="C27" s="48" t="s">
        <v>293</v>
      </c>
    </row>
    <row r="28" spans="1:3" ht="14.25">
      <c r="A28" s="47" t="s">
        <v>68</v>
      </c>
      <c r="B28" s="369" t="s">
        <v>294</v>
      </c>
      <c r="C28" s="369"/>
    </row>
    <row r="29" spans="1:3" ht="15">
      <c r="A29" s="38" t="s">
        <v>295</v>
      </c>
      <c r="B29" s="37" t="s">
        <v>230</v>
      </c>
      <c r="C29" s="48" t="s">
        <v>296</v>
      </c>
    </row>
    <row r="30" spans="1:3" ht="14.25">
      <c r="A30" s="49" t="s">
        <v>135</v>
      </c>
      <c r="B30" s="369" t="s">
        <v>131</v>
      </c>
      <c r="C30" s="369"/>
    </row>
  </sheetData>
  <sheetProtection/>
  <mergeCells count="10">
    <mergeCell ref="B28:C28"/>
    <mergeCell ref="B30:C30"/>
    <mergeCell ref="B12:C12"/>
    <mergeCell ref="B23:C23"/>
    <mergeCell ref="A1:C1"/>
    <mergeCell ref="B2:C2"/>
    <mergeCell ref="B7:C7"/>
    <mergeCell ref="B11:C11"/>
    <mergeCell ref="B24:C24"/>
    <mergeCell ref="B26:C26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>
    <row r="1" ht="12.75">
      <c r="A1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2019-04-25T13:58:55Z</cp:lastPrinted>
  <dcterms:created xsi:type="dcterms:W3CDTF">1996-10-08T23:32:33Z</dcterms:created>
  <dcterms:modified xsi:type="dcterms:W3CDTF">2019-04-25T14:06:32Z</dcterms:modified>
  <cp:category/>
  <cp:version/>
  <cp:contentType/>
  <cp:contentStatus/>
</cp:coreProperties>
</file>