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ФГОС\Учебные планы 2020-2021\заочники\"/>
    </mc:Choice>
  </mc:AlternateContent>
  <bookViews>
    <workbookView xWindow="0" yWindow="0" windowWidth="28800" windowHeight="9945" tabRatio="388" activeTab="3"/>
  </bookViews>
  <sheets>
    <sheet name="Титульный лист" sheetId="1" r:id="rId1"/>
    <sheet name="Пояснительная" sheetId="4" r:id="rId2"/>
    <sheet name="График учебного процесса " sheetId="11" r:id="rId3"/>
    <sheet name="План учебного процесса" sheetId="10" r:id="rId4"/>
    <sheet name="кабинеты" sheetId="5" r:id="rId5"/>
    <sheet name="Лист3" sheetId="6" state="hidden" r:id="rId6"/>
    <sheet name="Структура" sheetId="9" r:id="rId7"/>
  </sheets>
  <definedNames>
    <definedName name="_xlnm._FilterDatabase" localSheetId="3" hidden="1">'План учебного процесса'!$A$2:$Q$38</definedName>
    <definedName name="_xlnm._FilterDatabase" localSheetId="0" hidden="1">'Титульный лист'!$G$20:$H$20</definedName>
    <definedName name="_xlnm.Print_Area" localSheetId="3">'План учебного процесса'!$A$1:$Q$94</definedName>
  </definedNames>
  <calcPr calcId="162913"/>
</workbook>
</file>

<file path=xl/calcChain.xml><?xml version="1.0" encoding="utf-8"?>
<calcChain xmlns="http://schemas.openxmlformats.org/spreadsheetml/2006/main">
  <c r="AU28" i="11" l="1"/>
  <c r="AN28" i="11"/>
  <c r="AH28" i="11"/>
  <c r="AA28" i="11"/>
  <c r="V28" i="11"/>
  <c r="O28" i="11"/>
  <c r="F28" i="11"/>
  <c r="AZ27" i="11"/>
  <c r="AZ26" i="11"/>
  <c r="AZ25" i="11"/>
  <c r="AZ24" i="11"/>
  <c r="AZ28" i="11" s="1"/>
  <c r="AH52" i="10" l="1"/>
  <c r="AI52" i="10"/>
  <c r="AJ52" i="10"/>
  <c r="AK52" i="10"/>
  <c r="AP66" i="10" l="1"/>
  <c r="AP65" i="10"/>
  <c r="AL65" i="10"/>
  <c r="AH65" i="10"/>
  <c r="AD64" i="10"/>
  <c r="Z64" i="10"/>
  <c r="AL60" i="10"/>
  <c r="AD60" i="10"/>
  <c r="Z60" i="10"/>
  <c r="V60" i="10"/>
  <c r="R60" i="10"/>
  <c r="N60" i="10"/>
  <c r="E59" i="10"/>
  <c r="E58" i="10"/>
  <c r="E57" i="10"/>
  <c r="K56" i="10"/>
  <c r="E56" i="10" s="1"/>
  <c r="K55" i="10"/>
  <c r="K52" i="10" s="1"/>
  <c r="K54" i="10"/>
  <c r="M53" i="10"/>
  <c r="L53" i="10"/>
  <c r="L52" i="10" s="1"/>
  <c r="G53" i="10"/>
  <c r="F53" i="10" s="1"/>
  <c r="F52" i="10" s="1"/>
  <c r="AS52" i="10"/>
  <c r="AR52" i="10"/>
  <c r="AQ52" i="10"/>
  <c r="AP52" i="10"/>
  <c r="AO52" i="10"/>
  <c r="AN52" i="10"/>
  <c r="AM52" i="10"/>
  <c r="AL52" i="10"/>
  <c r="AG52" i="10"/>
  <c r="AF52" i="10"/>
  <c r="AE52" i="10"/>
  <c r="AD52" i="10"/>
  <c r="AC52" i="10"/>
  <c r="AB52" i="10"/>
  <c r="AA52" i="10"/>
  <c r="Z52" i="10"/>
  <c r="Y52" i="10"/>
  <c r="X52" i="10"/>
  <c r="W52" i="10"/>
  <c r="V52" i="10"/>
  <c r="U52" i="10"/>
  <c r="T52" i="10"/>
  <c r="S52" i="10"/>
  <c r="R52" i="10"/>
  <c r="Q52" i="10"/>
  <c r="P52" i="10"/>
  <c r="O52" i="10"/>
  <c r="N52" i="10"/>
  <c r="M52" i="10"/>
  <c r="J52" i="10"/>
  <c r="I52" i="10"/>
  <c r="G52" i="10"/>
  <c r="E52" i="10"/>
  <c r="K51" i="10"/>
  <c r="K47" i="10" s="1"/>
  <c r="K50" i="10"/>
  <c r="M49" i="10"/>
  <c r="L49" i="10"/>
  <c r="G49" i="10"/>
  <c r="M48" i="10"/>
  <c r="M47" i="10" s="1"/>
  <c r="L48" i="10"/>
  <c r="G48" i="10"/>
  <c r="F48" i="10" s="1"/>
  <c r="AS47" i="10"/>
  <c r="AS34" i="10" s="1"/>
  <c r="AS20" i="10" s="1"/>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U34" i="10" s="1"/>
  <c r="T47" i="10"/>
  <c r="S47" i="10"/>
  <c r="R47" i="10"/>
  <c r="Q47" i="10"/>
  <c r="P47" i="10"/>
  <c r="O47" i="10"/>
  <c r="N47" i="10"/>
  <c r="L47" i="10"/>
  <c r="J47" i="10"/>
  <c r="I47" i="10"/>
  <c r="G47" i="10"/>
  <c r="E47" i="10"/>
  <c r="K46" i="10"/>
  <c r="K45" i="10"/>
  <c r="M44" i="10"/>
  <c r="M43" i="10" s="1"/>
  <c r="L44" i="10"/>
  <c r="L43" i="10" s="1"/>
  <c r="G44" i="10"/>
  <c r="F44" i="10" s="1"/>
  <c r="F43" i="10" s="1"/>
  <c r="AS43" i="10"/>
  <c r="AR43" i="10"/>
  <c r="AQ43" i="10"/>
  <c r="AP43" i="10"/>
  <c r="AO43" i="10"/>
  <c r="AN43" i="10"/>
  <c r="AN34" i="10" s="1"/>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P34" i="10" s="1"/>
  <c r="O43" i="10"/>
  <c r="N43" i="10"/>
  <c r="K43" i="10"/>
  <c r="J43" i="10"/>
  <c r="I43" i="10"/>
  <c r="E43" i="10"/>
  <c r="K42" i="10"/>
  <c r="K41" i="10"/>
  <c r="K35" i="10" s="1"/>
  <c r="M40" i="10"/>
  <c r="L40" i="10"/>
  <c r="G40" i="10"/>
  <c r="F40" i="10" s="1"/>
  <c r="M39" i="10"/>
  <c r="L39" i="10"/>
  <c r="G39" i="10"/>
  <c r="F39" i="10" s="1"/>
  <c r="M38" i="10"/>
  <c r="L38" i="10"/>
  <c r="G38" i="10"/>
  <c r="M37" i="10"/>
  <c r="L37" i="10"/>
  <c r="G37" i="10"/>
  <c r="M36" i="10"/>
  <c r="L36" i="10"/>
  <c r="L35" i="10" s="1"/>
  <c r="G36" i="10"/>
  <c r="F36" i="10" s="1"/>
  <c r="AS35" i="10"/>
  <c r="AR35" i="10"/>
  <c r="AQ35" i="10"/>
  <c r="AP35" i="10"/>
  <c r="AO35" i="10"/>
  <c r="AO34" i="10" s="1"/>
  <c r="AN35" i="10"/>
  <c r="AM35" i="10"/>
  <c r="AL35" i="10"/>
  <c r="AL34" i="10" s="1"/>
  <c r="AK35" i="10"/>
  <c r="AJ35" i="10"/>
  <c r="AI35" i="10"/>
  <c r="AI34" i="10" s="1"/>
  <c r="AH35" i="10"/>
  <c r="AG35" i="10"/>
  <c r="AF35" i="10"/>
  <c r="AE35" i="10"/>
  <c r="AE34" i="10" s="1"/>
  <c r="AD35" i="10"/>
  <c r="AC35" i="10"/>
  <c r="AB35" i="10"/>
  <c r="AA35" i="10"/>
  <c r="Z35" i="10"/>
  <c r="Z34" i="10" s="1"/>
  <c r="Y35" i="10"/>
  <c r="X35" i="10"/>
  <c r="W35" i="10"/>
  <c r="W34" i="10" s="1"/>
  <c r="W20" i="10" s="1"/>
  <c r="V35" i="10"/>
  <c r="U35" i="10"/>
  <c r="T35" i="10"/>
  <c r="T34" i="10" s="1"/>
  <c r="S35" i="10"/>
  <c r="R35" i="10"/>
  <c r="Q35" i="10"/>
  <c r="Q34" i="10" s="1"/>
  <c r="P35" i="10"/>
  <c r="O35" i="10"/>
  <c r="N35" i="10"/>
  <c r="N34" i="10" s="1"/>
  <c r="M35" i="10"/>
  <c r="J35" i="10"/>
  <c r="J34" i="10" s="1"/>
  <c r="I35" i="10"/>
  <c r="E35" i="10"/>
  <c r="AQ34" i="10"/>
  <c r="AK34" i="10"/>
  <c r="AH34" i="10"/>
  <c r="AB34" i="10"/>
  <c r="Y34" i="10"/>
  <c r="V34" i="10"/>
  <c r="S34" i="10"/>
  <c r="I34" i="10"/>
  <c r="M33" i="10"/>
  <c r="L33" i="10"/>
  <c r="G33" i="10"/>
  <c r="F33" i="10" s="1"/>
  <c r="M32" i="10"/>
  <c r="L32" i="10"/>
  <c r="G32" i="10"/>
  <c r="F32" i="10" s="1"/>
  <c r="M31" i="10"/>
  <c r="L31" i="10"/>
  <c r="G31" i="10"/>
  <c r="F31" i="10" s="1"/>
  <c r="M30" i="10"/>
  <c r="L30" i="10"/>
  <c r="G30" i="10"/>
  <c r="F30" i="10" s="1"/>
  <c r="M29" i="10"/>
  <c r="L29" i="10"/>
  <c r="G29" i="10"/>
  <c r="F29" i="10"/>
  <c r="M28" i="10"/>
  <c r="L28" i="10"/>
  <c r="G28" i="10"/>
  <c r="F28" i="10" s="1"/>
  <c r="M27" i="10"/>
  <c r="L27" i="10"/>
  <c r="G27" i="10"/>
  <c r="F27" i="10" s="1"/>
  <c r="M26" i="10"/>
  <c r="L26" i="10"/>
  <c r="G26" i="10"/>
  <c r="F26" i="10" s="1"/>
  <c r="M25" i="10"/>
  <c r="L25" i="10"/>
  <c r="G25" i="10"/>
  <c r="F25" i="10" s="1"/>
  <c r="M24" i="10"/>
  <c r="L24" i="10"/>
  <c r="G24" i="10"/>
  <c r="F24" i="10" s="1"/>
  <c r="M23" i="10"/>
  <c r="L23" i="10"/>
  <c r="G23" i="10"/>
  <c r="F23" i="10" s="1"/>
  <c r="M22" i="10"/>
  <c r="M21" i="10" s="1"/>
  <c r="L22" i="10"/>
  <c r="L21" i="10" s="1"/>
  <c r="G22" i="10"/>
  <c r="F22" i="10" s="1"/>
  <c r="AS21" i="10"/>
  <c r="AR21" i="10"/>
  <c r="AQ21" i="10"/>
  <c r="AQ20" i="10" s="1"/>
  <c r="AP21" i="10"/>
  <c r="AO21" i="10"/>
  <c r="AN21" i="10"/>
  <c r="AM21" i="10"/>
  <c r="AL21" i="10"/>
  <c r="AK21" i="10"/>
  <c r="AJ21" i="10"/>
  <c r="AI21" i="10"/>
  <c r="AH21" i="10"/>
  <c r="AG21" i="10"/>
  <c r="AF21" i="10"/>
  <c r="AE21" i="10"/>
  <c r="AD21" i="10"/>
  <c r="AC21" i="10"/>
  <c r="AB21" i="10"/>
  <c r="AA21" i="10"/>
  <c r="Z21" i="10"/>
  <c r="Y21" i="10"/>
  <c r="Y20" i="10" s="1"/>
  <c r="X21" i="10"/>
  <c r="W21" i="10"/>
  <c r="V21" i="10"/>
  <c r="V20" i="10" s="1"/>
  <c r="U21" i="10"/>
  <c r="T21" i="10"/>
  <c r="S21" i="10"/>
  <c r="S20" i="10" s="1"/>
  <c r="S10" i="10" s="1"/>
  <c r="R21" i="10"/>
  <c r="Q21" i="10"/>
  <c r="P21" i="10"/>
  <c r="O21" i="10"/>
  <c r="N21" i="10"/>
  <c r="K21" i="10"/>
  <c r="J21" i="10"/>
  <c r="I21" i="10"/>
  <c r="E21" i="10"/>
  <c r="AB20" i="10"/>
  <c r="M19" i="10"/>
  <c r="L19" i="10"/>
  <c r="G19" i="10"/>
  <c r="F19" i="10" s="1"/>
  <c r="M18" i="10"/>
  <c r="M17" i="10" s="1"/>
  <c r="L18" i="10"/>
  <c r="L17" i="10" s="1"/>
  <c r="G18"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K17" i="10"/>
  <c r="J17" i="10"/>
  <c r="I17" i="10"/>
  <c r="E17" i="10"/>
  <c r="M16" i="10"/>
  <c r="L16" i="10"/>
  <c r="G16" i="10"/>
  <c r="F16" i="10" s="1"/>
  <c r="M15" i="10"/>
  <c r="L15" i="10"/>
  <c r="G15" i="10"/>
  <c r="M14" i="10"/>
  <c r="L14" i="10"/>
  <c r="G14" i="10"/>
  <c r="M13" i="10"/>
  <c r="L13" i="10"/>
  <c r="G13" i="10"/>
  <c r="F13" i="10" s="1"/>
  <c r="M12" i="10"/>
  <c r="L12" i="10"/>
  <c r="G12"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O11" i="10"/>
  <c r="N11" i="10"/>
  <c r="K11" i="10"/>
  <c r="J11" i="10"/>
  <c r="I11" i="10"/>
  <c r="E11" i="10"/>
  <c r="H14" i="10" l="1"/>
  <c r="N20" i="10"/>
  <c r="AL20" i="10"/>
  <c r="AJ34" i="10"/>
  <c r="M11" i="10"/>
  <c r="AF34" i="10"/>
  <c r="AF20" i="10" s="1"/>
  <c r="AF10" i="10" s="1"/>
  <c r="G43" i="10"/>
  <c r="AD34" i="10"/>
  <c r="H15" i="10"/>
  <c r="Q20" i="10"/>
  <c r="AO20" i="10"/>
  <c r="AO10" i="10" s="1"/>
  <c r="AL5" i="10" s="1"/>
  <c r="O34" i="10"/>
  <c r="AM34" i="10"/>
  <c r="AM20" i="10" s="1"/>
  <c r="AM10" i="10" s="1"/>
  <c r="P10" i="10"/>
  <c r="V10" i="10"/>
  <c r="E34" i="10"/>
  <c r="E20" i="10" s="1"/>
  <c r="E10" i="10" s="1"/>
  <c r="F9" i="10" s="1"/>
  <c r="Z20" i="10"/>
  <c r="Z10" i="10" s="1"/>
  <c r="Z9" i="10" s="1"/>
  <c r="X34" i="10"/>
  <c r="M34" i="10"/>
  <c r="AB10" i="10"/>
  <c r="AE20" i="10"/>
  <c r="AE10" i="10" s="1"/>
  <c r="AI20" i="10"/>
  <c r="AG34" i="10"/>
  <c r="G17" i="10"/>
  <c r="P20" i="10"/>
  <c r="AN20" i="10"/>
  <c r="AN10" i="10" s="1"/>
  <c r="J20" i="10"/>
  <c r="J10" i="10" s="1"/>
  <c r="T20" i="10"/>
  <c r="AR34" i="10"/>
  <c r="AR20" i="10" s="1"/>
  <c r="AR10" i="10" s="1"/>
  <c r="R34" i="10"/>
  <c r="AP34" i="10"/>
  <c r="AP20" i="10" s="1"/>
  <c r="AP10" i="10" s="1"/>
  <c r="AQ10" i="10"/>
  <c r="Y10" i="10"/>
  <c r="AC34" i="10"/>
  <c r="AC20" i="10" s="1"/>
  <c r="AC10" i="10" s="1"/>
  <c r="Z5" i="10" s="1"/>
  <c r="AA34" i="10"/>
  <c r="M20" i="10"/>
  <c r="M10" i="10" s="1"/>
  <c r="K34" i="10"/>
  <c r="K20" i="10" s="1"/>
  <c r="K10" i="10" s="1"/>
  <c r="Q10" i="10"/>
  <c r="W10" i="10"/>
  <c r="AS10" i="10"/>
  <c r="H23" i="10"/>
  <c r="G35" i="10"/>
  <c r="G34" i="10" s="1"/>
  <c r="H49" i="10"/>
  <c r="H47" i="10" s="1"/>
  <c r="N10" i="10"/>
  <c r="N9" i="10" s="1"/>
  <c r="T10" i="10"/>
  <c r="AL10" i="10"/>
  <c r="AK20" i="10"/>
  <c r="AK10" i="10" s="1"/>
  <c r="L34" i="10"/>
  <c r="H12" i="10"/>
  <c r="F14" i="10"/>
  <c r="H18" i="10"/>
  <c r="I20" i="10"/>
  <c r="I10" i="10" s="1"/>
  <c r="L20" i="10"/>
  <c r="O20" i="10"/>
  <c r="O10" i="10" s="1"/>
  <c r="R20" i="10"/>
  <c r="R10" i="10" s="1"/>
  <c r="R5" i="10" s="1"/>
  <c r="U20" i="10"/>
  <c r="U10" i="10" s="1"/>
  <c r="X20" i="10"/>
  <c r="X10" i="10" s="1"/>
  <c r="AA20" i="10"/>
  <c r="AA10" i="10" s="1"/>
  <c r="AD20" i="10"/>
  <c r="AD10" i="10" s="1"/>
  <c r="AG20" i="10"/>
  <c r="AG10" i="10" s="1"/>
  <c r="H29" i="10"/>
  <c r="H37" i="10"/>
  <c r="AI10" i="10"/>
  <c r="L11" i="10"/>
  <c r="F12" i="10"/>
  <c r="F15" i="10"/>
  <c r="F11" i="10" s="1"/>
  <c r="F18" i="10"/>
  <c r="F17" i="10" s="1"/>
  <c r="G21" i="10"/>
  <c r="G20" i="10" s="1"/>
  <c r="G10" i="10" s="1"/>
  <c r="H22" i="10"/>
  <c r="H26" i="10"/>
  <c r="AJ20" i="10"/>
  <c r="AJ10" i="10" s="1"/>
  <c r="H40" i="10"/>
  <c r="AH20" i="10"/>
  <c r="AH10" i="10" s="1"/>
  <c r="F37" i="10"/>
  <c r="G11" i="10"/>
  <c r="F21" i="10"/>
  <c r="H32" i="10"/>
  <c r="H38" i="10"/>
  <c r="H44" i="10"/>
  <c r="H43" i="10" s="1"/>
  <c r="H48" i="10"/>
  <c r="H53" i="10"/>
  <c r="H52" i="10" s="1"/>
  <c r="AL9" i="10"/>
  <c r="H13" i="10"/>
  <c r="H16" i="10"/>
  <c r="H19" i="10"/>
  <c r="H17" i="10" s="1"/>
  <c r="H25" i="10"/>
  <c r="H28" i="10"/>
  <c r="H31" i="10"/>
  <c r="F38" i="10"/>
  <c r="F49" i="10"/>
  <c r="F47" i="10" s="1"/>
  <c r="H24" i="10"/>
  <c r="H27" i="10"/>
  <c r="H30" i="10"/>
  <c r="H33" i="10"/>
  <c r="H36" i="10"/>
  <c r="H39" i="10"/>
  <c r="V9" i="10" l="1"/>
  <c r="V5" i="10"/>
  <c r="AP5" i="10"/>
  <c r="AP9" i="10"/>
  <c r="AD5" i="10"/>
  <c r="AD9" i="10"/>
  <c r="R9" i="10"/>
  <c r="AH9" i="10"/>
  <c r="L10" i="10"/>
  <c r="F35" i="10"/>
  <c r="F34" i="10" s="1"/>
  <c r="F20" i="10" s="1"/>
  <c r="F10" i="10" s="1"/>
  <c r="H11" i="10"/>
  <c r="N5" i="10"/>
  <c r="AH5" i="10"/>
  <c r="H21" i="10"/>
  <c r="H35" i="10"/>
  <c r="H34" i="10" s="1"/>
  <c r="H20" i="10" l="1"/>
  <c r="H10" i="10" s="1"/>
</calcChain>
</file>

<file path=xl/comments1.xml><?xml version="1.0" encoding="utf-8"?>
<comments xmlns="http://schemas.openxmlformats.org/spreadsheetml/2006/main">
  <authors>
    <author>Teacher</author>
    <author>USER</author>
  </authors>
  <commentList>
    <comment ref="F24" authorId="0" shapeId="0">
      <text>
        <r>
          <rPr>
            <b/>
            <sz val="8"/>
            <color indexed="81"/>
            <rFont val="Tahoma"/>
            <family val="2"/>
            <charset val="204"/>
          </rPr>
          <t>Сумма по строке I с 3 по 8 столбик</t>
        </r>
      </text>
    </comment>
    <comment ref="O24" authorId="0" shapeId="0">
      <text>
        <r>
          <rPr>
            <b/>
            <sz val="8"/>
            <color indexed="81"/>
            <rFont val="Tahoma"/>
            <family val="2"/>
            <charset val="204"/>
          </rPr>
          <t>Сумма по строке I с 3 по 8 столбик</t>
        </r>
      </text>
    </comment>
    <comment ref="AZ24" authorId="0" shapeId="0">
      <text>
        <r>
          <rPr>
            <b/>
            <sz val="8"/>
            <color indexed="81"/>
            <rFont val="Tahoma"/>
            <family val="2"/>
            <charset val="204"/>
          </rPr>
          <t>Сумма по строке I</t>
        </r>
      </text>
    </comment>
    <comment ref="F25" authorId="0" shapeId="0">
      <text>
        <r>
          <rPr>
            <b/>
            <sz val="8"/>
            <color indexed="81"/>
            <rFont val="Tahoma"/>
            <family val="2"/>
            <charset val="204"/>
          </rPr>
          <t>Сумма по строке II с 3 по 8 столбик</t>
        </r>
      </text>
    </comment>
    <comment ref="O25" authorId="0" shapeId="0">
      <text>
        <r>
          <rPr>
            <b/>
            <sz val="8"/>
            <color indexed="81"/>
            <rFont val="Tahoma"/>
            <family val="2"/>
            <charset val="204"/>
          </rPr>
          <t>Сумма по строке II с 3 по 8 столбик</t>
        </r>
      </text>
    </comment>
    <comment ref="AZ25" authorId="0" shapeId="0">
      <text>
        <r>
          <rPr>
            <b/>
            <sz val="8"/>
            <color indexed="81"/>
            <rFont val="Tahoma"/>
            <family val="2"/>
            <charset val="204"/>
          </rPr>
          <t>Сумма по строке II</t>
        </r>
      </text>
    </comment>
    <comment ref="F26" authorId="0" shapeId="0">
      <text>
        <r>
          <rPr>
            <b/>
            <sz val="8"/>
            <color indexed="81"/>
            <rFont val="Tahoma"/>
            <family val="2"/>
            <charset val="204"/>
          </rPr>
          <t>Сумма по строке II с 3 по 8 столбик</t>
        </r>
      </text>
    </comment>
    <comment ref="O26" authorId="0" shapeId="0">
      <text>
        <r>
          <rPr>
            <b/>
            <sz val="8"/>
            <color indexed="81"/>
            <rFont val="Tahoma"/>
            <family val="2"/>
            <charset val="204"/>
          </rPr>
          <t>Сумма по строке II с 3 по 8 столбик</t>
        </r>
      </text>
    </comment>
    <comment ref="AZ26" authorId="0" shapeId="0">
      <text>
        <r>
          <rPr>
            <b/>
            <sz val="8"/>
            <color indexed="81"/>
            <rFont val="Tahoma"/>
            <family val="2"/>
            <charset val="204"/>
          </rPr>
          <t>Сумма по строке II</t>
        </r>
      </text>
    </comment>
    <comment ref="F27" authorId="0" shapeId="0">
      <text>
        <r>
          <rPr>
            <b/>
            <sz val="8"/>
            <color indexed="81"/>
            <rFont val="Tahoma"/>
            <family val="2"/>
            <charset val="204"/>
          </rPr>
          <t>Сумма по строке II с 3 по 8 столбик</t>
        </r>
      </text>
    </comment>
    <comment ref="O27" authorId="0" shapeId="0">
      <text>
        <r>
          <rPr>
            <b/>
            <sz val="8"/>
            <color indexed="81"/>
            <rFont val="Tahoma"/>
            <family val="2"/>
            <charset val="204"/>
          </rPr>
          <t>Сумма по строке II с 3 по 8 столбик</t>
        </r>
      </text>
    </comment>
    <comment ref="AZ27" authorId="0" shapeId="0">
      <text>
        <r>
          <rPr>
            <b/>
            <sz val="8"/>
            <color indexed="81"/>
            <rFont val="Tahoma"/>
            <family val="2"/>
            <charset val="204"/>
          </rPr>
          <t>Сумма по строке II</t>
        </r>
      </text>
    </comment>
    <comment ref="F28" authorId="1" shapeId="0">
      <text>
        <r>
          <rPr>
            <sz val="10"/>
            <color indexed="81"/>
            <rFont val="Tahoma"/>
            <family val="2"/>
            <charset val="204"/>
          </rPr>
          <t xml:space="preserve">Сумма по столбцу </t>
        </r>
        <r>
          <rPr>
            <b/>
            <sz val="10"/>
            <color indexed="81"/>
            <rFont val="Tahoma"/>
            <family val="2"/>
            <charset val="204"/>
          </rPr>
          <t>2</t>
        </r>
        <r>
          <rPr>
            <sz val="10"/>
            <color indexed="81"/>
            <rFont val="Tahoma"/>
            <family val="2"/>
            <charset val="204"/>
          </rPr>
          <t xml:space="preserve">
</t>
        </r>
      </text>
    </comment>
    <comment ref="O28" authorId="1" shapeId="0">
      <text>
        <r>
          <rPr>
            <sz val="10"/>
            <color indexed="81"/>
            <rFont val="Tahoma"/>
            <family val="2"/>
            <charset val="204"/>
          </rPr>
          <t xml:space="preserve">Сумма по столбцу </t>
        </r>
        <r>
          <rPr>
            <b/>
            <sz val="10"/>
            <color indexed="81"/>
            <rFont val="Tahoma"/>
            <family val="2"/>
            <charset val="204"/>
          </rPr>
          <t>2</t>
        </r>
        <r>
          <rPr>
            <sz val="10"/>
            <color indexed="81"/>
            <rFont val="Tahoma"/>
            <family val="2"/>
            <charset val="204"/>
          </rPr>
          <t xml:space="preserve">
</t>
        </r>
      </text>
    </comment>
    <comment ref="V28" authorId="0" shapeId="0">
      <text>
        <r>
          <rPr>
            <sz val="8"/>
            <color indexed="81"/>
            <rFont val="Tahoma"/>
            <family val="2"/>
            <charset val="204"/>
          </rPr>
          <t xml:space="preserve">Сумма по столбцу </t>
        </r>
        <r>
          <rPr>
            <b/>
            <sz val="8"/>
            <color indexed="81"/>
            <rFont val="Tahoma"/>
            <family val="2"/>
            <charset val="204"/>
          </rPr>
          <t>3</t>
        </r>
      </text>
    </comment>
    <comment ref="AA28" authorId="0" shapeId="0">
      <text>
        <r>
          <rPr>
            <b/>
            <sz val="8"/>
            <color indexed="81"/>
            <rFont val="Tahoma"/>
            <family val="2"/>
            <charset val="204"/>
          </rPr>
          <t>Сумма по столбцу 4</t>
        </r>
      </text>
    </comment>
    <comment ref="AH28" authorId="0" shapeId="0">
      <text>
        <r>
          <rPr>
            <b/>
            <sz val="8"/>
            <color indexed="81"/>
            <rFont val="Tahoma"/>
            <family val="2"/>
            <charset val="204"/>
          </rPr>
          <t>Сумма по столбцу 5</t>
        </r>
        <r>
          <rPr>
            <sz val="8"/>
            <color indexed="81"/>
            <rFont val="Tahoma"/>
            <family val="2"/>
            <charset val="204"/>
          </rPr>
          <t xml:space="preserve">
</t>
        </r>
      </text>
    </comment>
    <comment ref="AN28" authorId="0" shapeId="0">
      <text>
        <r>
          <rPr>
            <b/>
            <sz val="8"/>
            <color indexed="81"/>
            <rFont val="Tahoma"/>
            <family val="2"/>
            <charset val="204"/>
          </rPr>
          <t>Сумма по столбцу 7</t>
        </r>
      </text>
    </comment>
    <comment ref="AU28" authorId="0" shapeId="0">
      <text>
        <r>
          <rPr>
            <b/>
            <sz val="8"/>
            <color indexed="81"/>
            <rFont val="Tahoma"/>
            <family val="2"/>
            <charset val="204"/>
          </rPr>
          <t>Сумма по столбцу 8</t>
        </r>
      </text>
    </comment>
    <comment ref="AZ28" authorId="0" shapeId="0">
      <text>
        <r>
          <rPr>
            <b/>
            <sz val="8"/>
            <color indexed="81"/>
            <rFont val="Tahoma"/>
            <family val="2"/>
            <charset val="204"/>
          </rPr>
          <t xml:space="preserve">Сумма по столбцу 9
</t>
        </r>
      </text>
    </comment>
  </commentList>
</comments>
</file>

<file path=xl/sharedStrings.xml><?xml version="1.0" encoding="utf-8"?>
<sst xmlns="http://schemas.openxmlformats.org/spreadsheetml/2006/main" count="593" uniqueCount="401">
  <si>
    <t>Утверждаю</t>
  </si>
  <si>
    <t>«</t>
  </si>
  <si>
    <t>»</t>
  </si>
  <si>
    <t>г.</t>
  </si>
  <si>
    <t>Сентябрь</t>
  </si>
  <si>
    <t>Октябрь</t>
  </si>
  <si>
    <t>Ноябрь</t>
  </si>
  <si>
    <t>Декабрь</t>
  </si>
  <si>
    <t>Январь</t>
  </si>
  <si>
    <t>Февраль</t>
  </si>
  <si>
    <t>Март</t>
  </si>
  <si>
    <t>Апрель</t>
  </si>
  <si>
    <t>Май</t>
  </si>
  <si>
    <t>Июнь</t>
  </si>
  <si>
    <t>Июль</t>
  </si>
  <si>
    <t>Август</t>
  </si>
  <si>
    <t>Курсы</t>
  </si>
  <si>
    <t>График учебного процесса</t>
  </si>
  <si>
    <t>Обозначения:</t>
  </si>
  <si>
    <t>х</t>
  </si>
  <si>
    <t>К</t>
  </si>
  <si>
    <t>∆</t>
  </si>
  <si>
    <t>Учебная практика</t>
  </si>
  <si>
    <t>Производствен-ная практика (по профилю специальности)</t>
  </si>
  <si>
    <t>Производствен-ная практика (преддиплом-ная)</t>
  </si>
  <si>
    <t>Промежуточная аттестация</t>
  </si>
  <si>
    <t>Каникулы</t>
  </si>
  <si>
    <t>по специальности среднего профессионального образования</t>
  </si>
  <si>
    <t>код и наименование специальности</t>
  </si>
  <si>
    <t>по программе</t>
  </si>
  <si>
    <t>базовой</t>
  </si>
  <si>
    <t>подготовки</t>
  </si>
  <si>
    <t>Нормативный срок обучения -</t>
  </si>
  <si>
    <t>Форма обучения -</t>
  </si>
  <si>
    <t>1</t>
  </si>
  <si>
    <t>2</t>
  </si>
  <si>
    <t>Всего</t>
  </si>
  <si>
    <t>Государственная итоговая аттестация</t>
  </si>
  <si>
    <t>Производственная практика</t>
  </si>
  <si>
    <t>по профилю специальности</t>
  </si>
  <si>
    <t>I</t>
  </si>
  <si>
    <t>II</t>
  </si>
  <si>
    <t>Индекс</t>
  </si>
  <si>
    <t>I курс</t>
  </si>
  <si>
    <t>II курс</t>
  </si>
  <si>
    <t>III курс</t>
  </si>
  <si>
    <t>ОГСЭ.00</t>
  </si>
  <si>
    <t>ОГСЭ.01</t>
  </si>
  <si>
    <t>ОГСЭ.02</t>
  </si>
  <si>
    <t>ОГСЭ.03</t>
  </si>
  <si>
    <t>ОГСЭ.04</t>
  </si>
  <si>
    <t>ЕН.00</t>
  </si>
  <si>
    <t>П.00</t>
  </si>
  <si>
    <t>ОП.00</t>
  </si>
  <si>
    <t>ПМ.00</t>
  </si>
  <si>
    <t>ПМ.01</t>
  </si>
  <si>
    <t>МДК.01.01</t>
  </si>
  <si>
    <t>МДК.01.02</t>
  </si>
  <si>
    <t>ПМ.02</t>
  </si>
  <si>
    <t>ПМ.03</t>
  </si>
  <si>
    <t>ГИА</t>
  </si>
  <si>
    <t>Основы философии</t>
  </si>
  <si>
    <t>История</t>
  </si>
  <si>
    <t>Иностранный язык</t>
  </si>
  <si>
    <t>Физическая культура</t>
  </si>
  <si>
    <t>учебной практики</t>
  </si>
  <si>
    <t>экзаменов</t>
  </si>
  <si>
    <t>3</t>
  </si>
  <si>
    <t xml:space="preserve">    29 - 5</t>
  </si>
  <si>
    <t>22 - 28</t>
  </si>
  <si>
    <t>15 - 21</t>
  </si>
  <si>
    <t>8 - 14</t>
  </si>
  <si>
    <t>1 - 7</t>
  </si>
  <si>
    <t>6 - 12</t>
  </si>
  <si>
    <t>13 - 19</t>
  </si>
  <si>
    <t>20 - 26</t>
  </si>
  <si>
    <t xml:space="preserve">     27 - 2</t>
  </si>
  <si>
    <t>3 - 9</t>
  </si>
  <si>
    <t>10 - 16</t>
  </si>
  <si>
    <t>17 - 23</t>
  </si>
  <si>
    <t>24 - 30</t>
  </si>
  <si>
    <t xml:space="preserve">    29 - 4</t>
  </si>
  <si>
    <t>5 - 11</t>
  </si>
  <si>
    <t>12 - 18</t>
  </si>
  <si>
    <t>19 - 25</t>
  </si>
  <si>
    <t xml:space="preserve">    26 - 1</t>
  </si>
  <si>
    <t>2 - 8</t>
  </si>
  <si>
    <t>9 - 15</t>
  </si>
  <si>
    <t>16 - 22</t>
  </si>
  <si>
    <t xml:space="preserve">    23 - 1</t>
  </si>
  <si>
    <t>23 - 29</t>
  </si>
  <si>
    <t xml:space="preserve">   30 - 5</t>
  </si>
  <si>
    <t xml:space="preserve">    27 - 3</t>
  </si>
  <si>
    <t>4 - 10</t>
  </si>
  <si>
    <t>11 - 17</t>
  </si>
  <si>
    <t>18 - 24</t>
  </si>
  <si>
    <t>25 - 31</t>
  </si>
  <si>
    <t xml:space="preserve">   29 - 5</t>
  </si>
  <si>
    <t xml:space="preserve">   27 - 2</t>
  </si>
  <si>
    <t>24 - 31</t>
  </si>
  <si>
    <t>III</t>
  </si>
  <si>
    <t>Математика</t>
  </si>
  <si>
    <t>ЕН.01</t>
  </si>
  <si>
    <t>Общепрофессиональные дисциплины</t>
  </si>
  <si>
    <t>Профессиональные модули</t>
  </si>
  <si>
    <t>МДК.02.01</t>
  </si>
  <si>
    <t>Х</t>
  </si>
  <si>
    <t>4</t>
  </si>
  <si>
    <t>Производственная практика (по профилю специальности)</t>
  </si>
  <si>
    <t>3 года и 10 мес.</t>
  </si>
  <si>
    <t>IV</t>
  </si>
  <si>
    <t>IV курс</t>
  </si>
  <si>
    <t>Г.С.Шатило</t>
  </si>
  <si>
    <t xml:space="preserve">          "Мурманский индустриальный  колледж "</t>
  </si>
  <si>
    <t>Квалификация:         техник</t>
  </si>
  <si>
    <t>Инженерная графика</t>
  </si>
  <si>
    <t>Охрана труда</t>
  </si>
  <si>
    <t>Выполнение работ по одной или нескольким профессиям рабочих, должностям служащих</t>
  </si>
  <si>
    <t>ЕН.02</t>
  </si>
  <si>
    <t>Информационные технологии в профессиональной деятельности</t>
  </si>
  <si>
    <t>МДК.03.01</t>
  </si>
  <si>
    <t>ПМ.04</t>
  </si>
  <si>
    <t>2. Сводные данные по бюджету времени (в неделях)</t>
  </si>
  <si>
    <t>наименование образовательной организации</t>
  </si>
  <si>
    <t>УП</t>
  </si>
  <si>
    <t>ПП</t>
  </si>
  <si>
    <t>Государственная  итоговая аттестация</t>
  </si>
  <si>
    <t>Подготовка к государствен-ной итоговой аттестации</t>
  </si>
  <si>
    <t xml:space="preserve">                                        </t>
  </si>
  <si>
    <t>Директор ГАПОУ МО "МИК"</t>
  </si>
  <si>
    <t xml:space="preserve">Государственное автономное профессиональное образовательное учреждение </t>
  </si>
  <si>
    <t>Мурманской области</t>
  </si>
  <si>
    <t>Наименование циклов, дисциплин, профессиональных модулей, МДК, практик</t>
  </si>
  <si>
    <t>Профессиональный учебный цикл</t>
  </si>
  <si>
    <t xml:space="preserve">преддипломная </t>
  </si>
  <si>
    <t>Экологические основы природопользования</t>
  </si>
  <si>
    <t>Основы экономики</t>
  </si>
  <si>
    <t>Правовые основы профессиональной деятельности</t>
  </si>
  <si>
    <t>Электрические машины и аппараты</t>
  </si>
  <si>
    <t>МДК.01.03</t>
  </si>
  <si>
    <t>МДК.01.04</t>
  </si>
  <si>
    <t>Техническое регулирование и контроль качества электрического и электромеханического оборудования</t>
  </si>
  <si>
    <t>Организация деятельности производственного подразделения</t>
  </si>
  <si>
    <t>Планирование и организация работы структурного подразделения</t>
  </si>
  <si>
    <t xml:space="preserve">                                УЧЕБНЫЙ ПЛАН</t>
  </si>
  <si>
    <r>
      <t>1.2.</t>
    </r>
    <r>
      <rPr>
        <b/>
        <sz val="7"/>
        <rFont val="Times New Roman"/>
        <family val="1"/>
        <charset val="204"/>
      </rPr>
      <t xml:space="preserve">  </t>
    </r>
    <r>
      <rPr>
        <b/>
        <sz val="12"/>
        <rFont val="Times New Roman"/>
        <family val="1"/>
        <charset val="204"/>
      </rPr>
      <t>Организация учебного процесса и режим занятий</t>
    </r>
  </si>
  <si>
    <t>1.ПОЯСНИТЕЛЬНАЯ ЗАПИСКА</t>
  </si>
  <si>
    <t xml:space="preserve">4. Перечень кабинетов, лабораторий, мастерских и других помещений для подготовки по специальности </t>
  </si>
  <si>
    <t xml:space="preserve">13.02.11  Техническая эксплуатация и обслуживание электрического и электромеханического оборудования (по отраслям) </t>
  </si>
  <si>
    <t>Наименование</t>
  </si>
  <si>
    <t>Кабинеты:</t>
  </si>
  <si>
    <t>социально-экономических дисциплин;</t>
  </si>
  <si>
    <t>математики;</t>
  </si>
  <si>
    <t>экологических основ природопользования;</t>
  </si>
  <si>
    <t>информационных технологий в профессиональной деятельности;</t>
  </si>
  <si>
    <t>инженерной графики;</t>
  </si>
  <si>
    <t>основ экономики;</t>
  </si>
  <si>
    <t>технической механики;</t>
  </si>
  <si>
    <t>материаловедения;</t>
  </si>
  <si>
    <t>правовых основ профессиональной деятельности;</t>
  </si>
  <si>
    <t>охраны труда;</t>
  </si>
  <si>
    <t>безопасности жизнедеятельности;</t>
  </si>
  <si>
    <t>технического регулирования и контроля качества;</t>
  </si>
  <si>
    <t>технологии и оборудования производства электротехнических изделий.</t>
  </si>
  <si>
    <t>Лаборатории:</t>
  </si>
  <si>
    <t>автоматизированных информационных систем;</t>
  </si>
  <si>
    <t>электротехники и электронной техники;</t>
  </si>
  <si>
    <t>электрических машин;</t>
  </si>
  <si>
    <t>электрических аппаратов;</t>
  </si>
  <si>
    <t>метрологии, стандартизации и сертификации;</t>
  </si>
  <si>
    <t>электрического и электромеханического оборудования;</t>
  </si>
  <si>
    <t>технической эксплуатации и обслуживания электрического и электромеханического оборудования.</t>
  </si>
  <si>
    <t>Мастерские:</t>
  </si>
  <si>
    <t>слесарно-механические;</t>
  </si>
  <si>
    <t>электромонтажные.</t>
  </si>
  <si>
    <t>Спортивный комплекс:</t>
  </si>
  <si>
    <t>спортивный зал</t>
  </si>
  <si>
    <t>открытый стадион широкого профиля с элементами полосы препятствий</t>
  </si>
  <si>
    <t>стрелковый тир (в любой модификации, включая электронный) или место для стрельбы</t>
  </si>
  <si>
    <t>Залы:</t>
  </si>
  <si>
    <t>библиотека, читальный зал с выходом в сеть Интернет</t>
  </si>
  <si>
    <t>актовый зал</t>
  </si>
  <si>
    <t xml:space="preserve">   иностранного языка;</t>
  </si>
  <si>
    <t xml:space="preserve">№ </t>
  </si>
  <si>
    <t>ОК и ПК</t>
  </si>
  <si>
    <t>Метрология, стандартизация и сертификация</t>
  </si>
  <si>
    <t>Общее устройство судов</t>
  </si>
  <si>
    <t>Безопасность жизнедеятельности</t>
  </si>
  <si>
    <t>Выполнение сервисного обслуживания бытовых машин и приборов</t>
  </si>
  <si>
    <r>
      <t>·</t>
    </r>
    <r>
      <rPr>
        <sz val="7"/>
        <rFont val="Times New Roman"/>
        <family val="1"/>
        <charset val="204"/>
      </rPr>
      <t xml:space="preserve">           </t>
    </r>
    <r>
      <rPr>
        <sz val="12"/>
        <rFont val="Times New Roman"/>
        <family val="1"/>
        <charset val="204"/>
      </rPr>
      <t>объемные параметры учебной нагрузки в целом, по годам обучения и по семестрам;</t>
    </r>
  </si>
  <si>
    <r>
      <t>·</t>
    </r>
    <r>
      <rPr>
        <sz val="7"/>
        <rFont val="Times New Roman"/>
        <family val="1"/>
        <charset val="204"/>
      </rPr>
      <t xml:space="preserve">           </t>
    </r>
    <r>
      <rPr>
        <sz val="12"/>
        <rFont val="Times New Roman"/>
        <family val="1"/>
        <charset val="204"/>
      </rPr>
      <t>перечень учебных дисциплин, профессиональных модулей и их составных элементов (междисциплинарных курсов, учебной и производственной практик);</t>
    </r>
  </si>
  <si>
    <r>
      <t>·</t>
    </r>
    <r>
      <rPr>
        <sz val="7"/>
        <rFont val="Times New Roman"/>
        <family val="1"/>
        <charset val="204"/>
      </rPr>
      <t xml:space="preserve">           </t>
    </r>
    <r>
      <rPr>
        <sz val="12"/>
        <rFont val="Times New Roman"/>
        <family val="1"/>
        <charset val="204"/>
      </rPr>
      <t>последовательность изучения учебных дисциплин и профессиональных модулей;</t>
    </r>
  </si>
  <si>
    <r>
      <t>·</t>
    </r>
    <r>
      <rPr>
        <sz val="7"/>
        <rFont val="Times New Roman"/>
        <family val="1"/>
        <charset val="204"/>
      </rPr>
      <t xml:space="preserve">           </t>
    </r>
    <r>
      <rPr>
        <sz val="12"/>
        <rFont val="Times New Roman"/>
        <family val="1"/>
        <charset val="204"/>
      </rPr>
      <t>виды учебных занятий;</t>
    </r>
  </si>
  <si>
    <r>
      <t>·</t>
    </r>
    <r>
      <rPr>
        <sz val="7"/>
        <rFont val="Times New Roman"/>
        <family val="1"/>
        <charset val="204"/>
      </rPr>
      <t xml:space="preserve">           </t>
    </r>
    <r>
      <rPr>
        <sz val="12"/>
        <rFont val="Times New Roman"/>
        <family val="1"/>
        <charset val="204"/>
      </rPr>
      <t>форму  и порядок проведения государственной (итоговой) аттестации.</t>
    </r>
  </si>
  <si>
    <r>
      <t xml:space="preserve">Сессия включает обязательные учебные (аудиторные) занятия (обзорные, установочные, практические занятия, лабораторные работы), курсовые работы (проекты), промежуточную аттестацию, консультации, дни отдыха. </t>
    </r>
    <r>
      <rPr>
        <sz val="12"/>
        <rFont val="Times New Roman"/>
        <family val="1"/>
        <charset val="204"/>
      </rPr>
      <t>Текущий и промежуточный  контроль знаний носит различные формы и определяется преподавателем при планировании занятий.</t>
    </r>
  </si>
  <si>
    <t>2. Образовательные циклы</t>
  </si>
  <si>
    <t>2.1.  Гуманитарный, социально-экономический, математический и естественно научный   циклы.</t>
  </si>
  <si>
    <t> Программа дисциплины "Иностранный язык" реализуется в течение всего периода обучения</t>
  </si>
  <si>
    <t>2.3. Формирование вариативной части ППССЗ</t>
  </si>
  <si>
    <t>2.4. .Порядок аттестации студентов</t>
  </si>
  <si>
    <t>Экзамены проводятся за счет дополнительного времени, выделенного в рабочем учебном плане на промежуточную и Государственную (итоговую) аттестацию. Промежуточная аттестация в форме экзамена проводится в день, освобожденный от других форм учебной нагрузки. В период выделенного времени на промежуточную аттестацию, студенты, по различным причинам не сдавшие в установленные сроки зачеты, могут проходить промежуточную аттестацию. Формы промежуточной аттестации могут быть различными (индивидуальные опросы, тестирование, контрольные работы, защита рефератов или курсовых проектов  и т. д.), и определяются рабочими учебными программами.</t>
  </si>
  <si>
    <t xml:space="preserve">Лицу, не завершившему образование по ОПОП, не прошедшему государственной (итоговой) аттестации или получившему на государственной (итоговой) аттестации неудовлетворительные результаты, выдается справка установленного образца об обучении в образовательном учреждении. </t>
  </si>
  <si>
    <t>заочная</t>
  </si>
  <si>
    <t>На базе среднего общего образования</t>
  </si>
  <si>
    <t>Структура программы подготовки специалистов среднего звена  базовой подготовки</t>
  </si>
  <si>
    <t>Общий гуманитарный и социально-экономический учебный цикл</t>
  </si>
  <si>
    <t xml:space="preserve">ОГСЭ.01. </t>
  </si>
  <si>
    <t>ОК 1 - 9</t>
  </si>
  <si>
    <t xml:space="preserve">ОГСЭ.02. </t>
  </si>
  <si>
    <t>ОГСЭ.03.</t>
  </si>
  <si>
    <t xml:space="preserve">ОГСЭ.04. </t>
  </si>
  <si>
    <t>ОК 2, 3, 6</t>
  </si>
  <si>
    <t>Математический и общий естественно-научный учебный цикл</t>
  </si>
  <si>
    <t>ЕН.01.</t>
  </si>
  <si>
    <t xml:space="preserve"> Математика</t>
  </si>
  <si>
    <t xml:space="preserve">ОК 1 - 9,ПК 1.1 - 1.4,2.1 - 2.3, 3.1
</t>
  </si>
  <si>
    <t xml:space="preserve">ЕН.03. </t>
  </si>
  <si>
    <t xml:space="preserve"> Экологические основы природопользования</t>
  </si>
  <si>
    <t xml:space="preserve">ОК 1 - 9..ПК 1.1 - 1.4,2.1 - 2.3,3.1 - 3.3
</t>
  </si>
  <si>
    <t xml:space="preserve">ОП.01. </t>
  </si>
  <si>
    <t xml:space="preserve">ОК 1 - 5, 7 - 9,ПК 1.4, 2.1 - 2.3
ПК 1.4, 2.1 - 2.3
</t>
  </si>
  <si>
    <t>ОП.02.</t>
  </si>
  <si>
    <t xml:space="preserve"> Электротехника и электроника</t>
  </si>
  <si>
    <t xml:space="preserve">ОК 1 - 5, 7 - 9, ПК 1.1 - 1.3, 2.1 - 2.3
</t>
  </si>
  <si>
    <t>ОП.03.</t>
  </si>
  <si>
    <t xml:space="preserve">ОК 1 - 9, ПК 1.1 - 1.4, 2.1 - 2.3, 3.1 - 3.3
</t>
  </si>
  <si>
    <t>ОП.04.</t>
  </si>
  <si>
    <t>Техническая механика</t>
  </si>
  <si>
    <t xml:space="preserve">ОК 1 - 5, 7 - 9, ПК 1.1 - 1.3,2.1 - 2.3
</t>
  </si>
  <si>
    <t xml:space="preserve">ОП.05. </t>
  </si>
  <si>
    <t>Материаловедение</t>
  </si>
  <si>
    <t xml:space="preserve">ОК 1 - 5, 7 - 9,ПК 1.1 - 1.3,2.1 - 2.3
</t>
  </si>
  <si>
    <t xml:space="preserve">ОП.06. </t>
  </si>
  <si>
    <t xml:space="preserve">ОК 1 - 9..ПК 1.1 - 1.4,2.1 - 2.3,3.1 - 3.3
</t>
  </si>
  <si>
    <t xml:space="preserve">ОП.07. </t>
  </si>
  <si>
    <t xml:space="preserve">ОК 1 - 9,ПК 1.1 - 1.4,2.1 - 2.3,3.1 - 3.3
</t>
  </si>
  <si>
    <t>ОП.08.</t>
  </si>
  <si>
    <t xml:space="preserve">ОК 1 - 9, 1.1 - 1.4, 2.1 - 2.3, 3.1 - 3.3
</t>
  </si>
  <si>
    <t>ОП.09.</t>
  </si>
  <si>
    <t xml:space="preserve">ОК 1 - 9, ПК 1.1 - 1.4, 2.1 - 2.3, 3.1 - 3.3
</t>
  </si>
  <si>
    <t>ОП 10</t>
  </si>
  <si>
    <t>Организация технического обслуживания и ремонта электрического и электромеханического оборудованияпроизводства</t>
  </si>
  <si>
    <t>МДК.01.01.</t>
  </si>
  <si>
    <t xml:space="preserve"> Электрические машины и аппараты</t>
  </si>
  <si>
    <t xml:space="preserve">ОК 1 - 9, ПК 1.1 - 1.4
</t>
  </si>
  <si>
    <t xml:space="preserve">МДК.01.02. </t>
  </si>
  <si>
    <t>Основы технической эксплуатации и обслуживания электрического и электромеханического оборудования</t>
  </si>
  <si>
    <t xml:space="preserve">МДК.01.03. </t>
  </si>
  <si>
    <t>Электрическое и электромеханическое оборудование</t>
  </si>
  <si>
    <t>МДК.01.04.</t>
  </si>
  <si>
    <t xml:space="preserve"> Техническое регулирование и контроль качества электрического и электромеханического оборудования</t>
  </si>
  <si>
    <t>МДК.02.01.</t>
  </si>
  <si>
    <t>Типовые технологические процессы обслуживания бытовых машин и приборов</t>
  </si>
  <si>
    <t xml:space="preserve">ОК 1 - 9, ПК 2.1 - 2.3
</t>
  </si>
  <si>
    <t xml:space="preserve">МДК.03.01. </t>
  </si>
  <si>
    <t xml:space="preserve">ОК 1 - 9, ПК 3.1 - 3.3
</t>
  </si>
  <si>
    <t>Обязательная часть учебных циклов ППССЗ</t>
  </si>
  <si>
    <t>Электротехника и электроника</t>
  </si>
  <si>
    <t xml:space="preserve">Метрология, стандартизация и сертификация </t>
  </si>
  <si>
    <t>УП.01.01</t>
  </si>
  <si>
    <t>ПП.01.01</t>
  </si>
  <si>
    <t>Выполнение  сервисного облуживания бытовых машин и приборов</t>
  </si>
  <si>
    <t>ПП.02.01</t>
  </si>
  <si>
    <t>ПП.03.01</t>
  </si>
  <si>
    <t xml:space="preserve"> -/-,-/-,-/з,-/-</t>
  </si>
  <si>
    <t xml:space="preserve"> -/-,-/-,-/-,-/з</t>
  </si>
  <si>
    <t xml:space="preserve"> -/к,-/-,-/-,-/-</t>
  </si>
  <si>
    <t xml:space="preserve"> -/з,-/-,-/-,-/-</t>
  </si>
  <si>
    <t xml:space="preserve"> -/-,-/-,-/-,к/з</t>
  </si>
  <si>
    <t>1 семестр</t>
  </si>
  <si>
    <t>2 семестр</t>
  </si>
  <si>
    <t>8 семестр</t>
  </si>
  <si>
    <t xml:space="preserve"> к/з,-/-,-/-,-/-</t>
  </si>
  <si>
    <t xml:space="preserve"> -/-,-/з,-/-,-/-</t>
  </si>
  <si>
    <t xml:space="preserve"> -/-,к/Э,-/-,-/-</t>
  </si>
  <si>
    <t>ОГСЭ.05</t>
  </si>
  <si>
    <t>Психология общения</t>
  </si>
  <si>
    <t>Электробезопасность</t>
  </si>
  <si>
    <t>Основы электроники и схемотехники</t>
  </si>
  <si>
    <t>Электроснабжение судов</t>
  </si>
  <si>
    <t>Учебная практика по компетенции "Электромонтаж"</t>
  </si>
  <si>
    <t>МДК.01.05</t>
  </si>
  <si>
    <t>Выполнение работ по профессии "Электромонтер по ремонту электрооборудования"</t>
  </si>
  <si>
    <t>/-,-/-,-/-,-/з</t>
  </si>
  <si>
    <t>/-,-/-,з/-,-/-</t>
  </si>
  <si>
    <t>Организация простых работ по техническому обслуживанию и ремонту электрического и электромеханического оборудования</t>
  </si>
  <si>
    <t>/-,-/-,-/-,з/-</t>
  </si>
  <si>
    <t>МДК.03.02</t>
  </si>
  <si>
    <t>Защита дипломного проекта (работы)</t>
  </si>
  <si>
    <t>Демонстрационный экзамен</t>
  </si>
  <si>
    <t xml:space="preserve">          13.02.11  "Техническая эксплуатация и обслуживание электрического и электромеханического оборудования (по отраслям)" </t>
  </si>
  <si>
    <t>СС</t>
  </si>
  <si>
    <t xml:space="preserve">Самостоятельное обучение </t>
  </si>
  <si>
    <t>Лабораторно-экзаменационная сессия</t>
  </si>
  <si>
    <t>Самостоятельное обучение по дисциплинам и междисциплинарным курсам</t>
  </si>
  <si>
    <t>Формы промежуточной аттестации</t>
  </si>
  <si>
    <t>Объем образовательной                     нагрузки</t>
  </si>
  <si>
    <t>Учебная нагрузка обучающихся  (час.)</t>
  </si>
  <si>
    <t>Зачеты</t>
  </si>
  <si>
    <t>Экзамены</t>
  </si>
  <si>
    <t xml:space="preserve">Самостоятельная учебная работа </t>
  </si>
  <si>
    <t>Во взаимодействии с преподавателем</t>
  </si>
  <si>
    <t>Нагрузка на дисциплины и МДК</t>
  </si>
  <si>
    <t>Производственная и учебная практика</t>
  </si>
  <si>
    <t>Консультации</t>
  </si>
  <si>
    <t>3 семестр</t>
  </si>
  <si>
    <t>4 семестр</t>
  </si>
  <si>
    <t>5 семестр</t>
  </si>
  <si>
    <t>6 семестр</t>
  </si>
  <si>
    <t>7 семестр</t>
  </si>
  <si>
    <t xml:space="preserve">Всего учебных занятий </t>
  </si>
  <si>
    <t>в т. ч. по учебным дисциплинам и МДК</t>
  </si>
  <si>
    <t>Теоретическое и пракическое обучение</t>
  </si>
  <si>
    <t>Теоретическое обучение</t>
  </si>
  <si>
    <t>Лаб. и практ. занятий</t>
  </si>
  <si>
    <t>Курсовой и учебный проект</t>
  </si>
  <si>
    <t xml:space="preserve">Общий гуманитарный и социально-экономический цикл </t>
  </si>
  <si>
    <t>Иностранный язык в професиональной деятельности</t>
  </si>
  <si>
    <t>/з,-/з,-/з,-/з</t>
  </si>
  <si>
    <t xml:space="preserve"> -/-,-/-,-/-,з/</t>
  </si>
  <si>
    <t xml:space="preserve">Математический и общий естественнонаучный цикл </t>
  </si>
  <si>
    <t xml:space="preserve">Профессиональный цикл </t>
  </si>
  <si>
    <t xml:space="preserve">Общепрофессиональные дисциплины </t>
  </si>
  <si>
    <t>ОПД.01</t>
  </si>
  <si>
    <t xml:space="preserve"> -/к,з/-,-/-,-/-</t>
  </si>
  <si>
    <t>ОПД.02</t>
  </si>
  <si>
    <t>ОПД.03</t>
  </si>
  <si>
    <t>ОПД.04</t>
  </si>
  <si>
    <t>ОПД.05</t>
  </si>
  <si>
    <t>ОПД.06</t>
  </si>
  <si>
    <t>ОПД.07</t>
  </si>
  <si>
    <t>ОПД.08</t>
  </si>
  <si>
    <t>ОПД.09</t>
  </si>
  <si>
    <t>ОПД.10</t>
  </si>
  <si>
    <t>ОПД.11</t>
  </si>
  <si>
    <t>ОПД.12</t>
  </si>
  <si>
    <t xml:space="preserve"> -/-,-/,-/з,-/-</t>
  </si>
  <si>
    <t xml:space="preserve"> -/-,-/,К/Э,-/-</t>
  </si>
  <si>
    <t>/-,-/-,-/-,-/Э</t>
  </si>
  <si>
    <t>/-,-/-,-/к,-/Э</t>
  </si>
  <si>
    <t>УП.02.01</t>
  </si>
  <si>
    <t>Экономики организации</t>
  </si>
  <si>
    <t>/-,-/-,к/з,-/-</t>
  </si>
  <si>
    <t>/-,-/-,-/-,к/Э</t>
  </si>
  <si>
    <t>УП.03.01</t>
  </si>
  <si>
    <t>ПМ.05</t>
  </si>
  <si>
    <t>МДК 05.01</t>
  </si>
  <si>
    <t>/з,-/з,Э/-,-/-</t>
  </si>
  <si>
    <t>УП.0.01</t>
  </si>
  <si>
    <t xml:space="preserve">Учебная практика </t>
  </si>
  <si>
    <t>ПП.0.01</t>
  </si>
  <si>
    <t>/-,-/-,-/з,-/з</t>
  </si>
  <si>
    <t>ПДП</t>
  </si>
  <si>
    <t xml:space="preserve">Преддипломная практика </t>
  </si>
  <si>
    <t xml:space="preserve">Государственная итоговая аттестация </t>
  </si>
  <si>
    <t>Консультации на учебную группу всего 400 час.</t>
  </si>
  <si>
    <t>Количество дисциплин и МДК:</t>
  </si>
  <si>
    <t>Государственная (итоговая) аттестация</t>
  </si>
  <si>
    <t>контрольных работ</t>
  </si>
  <si>
    <t xml:space="preserve">1. Программа обучения по специальности </t>
  </si>
  <si>
    <t>курсовых проектов</t>
  </si>
  <si>
    <t>1.1. Дипломный проект (работа)</t>
  </si>
  <si>
    <t>Выполнение дипломного проекта (работы) с 18 мая по 07 июня  (3 нед.)</t>
  </si>
  <si>
    <t>производств. практики</t>
  </si>
  <si>
    <t>преддипломн. практики</t>
  </si>
  <si>
    <t>Защита дипломного проекта (работы) с 15 июня по 28 июня (2 нед.)</t>
  </si>
  <si>
    <t>кавалификационный экзамен</t>
  </si>
  <si>
    <t>зачетов</t>
  </si>
  <si>
    <t xml:space="preserve">Заведующий отделением С и ЭЭ                                                                                     Кулиш Л. И.    </t>
  </si>
  <si>
    <t xml:space="preserve">Руководитель МК морских  профессий, судоремонта и электротехнического обслуживания                                            Веселова Е. Ю.   Протокол №___ от "__"___________ 2020 г. </t>
  </si>
  <si>
    <t>Лицам, успешно прошедшим государственную итоговую аттестацию по образовательным программам среднего профессионального образования, выдается диплом о среднем профессиональном образовании, подтверждающий получение среднего профессионального образования и квалификацию по соответствующей специальности среднего профессионального образования.</t>
  </si>
  <si>
    <t xml:space="preserve">Производственная практика </t>
  </si>
  <si>
    <t xml:space="preserve">ЭК </t>
  </si>
  <si>
    <t>ЭМ</t>
  </si>
  <si>
    <t>ЭК</t>
  </si>
  <si>
    <t xml:space="preserve">3. План учебного процесса (программа подготовки специалистов среднего звена) по специальности 13.02.11 "Техническая эксплуатация и обслуживание электрического и электромеханического оборудования (по отраслям)" Начало подготовки - 2019 г.                 </t>
  </si>
  <si>
    <t>Группа 29.1-з, 29.2-з</t>
  </si>
  <si>
    <r>
      <t>1.1.</t>
    </r>
    <r>
      <rPr>
        <b/>
        <sz val="12"/>
        <rFont val="Times New Roman"/>
        <family val="1"/>
        <charset val="204"/>
      </rPr>
      <t xml:space="preserve">Нормативная база реализации программы подготовки специалистов среднего звена по специальности   13.02.11  "Техническая эксплуатация и обслуживание электрического и электромеханического оборудования (по отраслям)" </t>
    </r>
  </si>
  <si>
    <t>Настоящий рабочий учебный план программы подготовки специалистов среднего звена (ППССЗ) государственного автономного профессионального образовательного учреждения Мурманской области «Мурманский индустриальный колледж» разработан  на основе федерального государственного образовательного стандарта среднего профессионального образования (далее СПО) по специальности 13.02.11  Техническая эксплуатация и обслуживание электрического и электромеханического оборудования(по отраслям), утвержденного приказом Министерства образования и науки РФ от 07.12.2017г №1196, ПООП, и ряда нормативных документов, регламентирующих порядок разработки рабочих учебных планов. Области профессиональной деятельности, в которых выпускники, освоившие образовательную программу, могут осуществлять профессиональную деятельность: 20 Электроэнергетика,   40 Сквозные виды профессиональной деятельности в промышленности.</t>
  </si>
  <si>
    <r>
      <rPr>
        <sz val="7"/>
        <rFont val="Times New Roman"/>
        <family val="1"/>
        <charset val="204"/>
      </rPr>
      <t> </t>
    </r>
    <r>
      <rPr>
        <sz val="12"/>
        <rFont val="Times New Roman"/>
        <family val="1"/>
        <charset val="204"/>
      </rPr>
      <t>Данный учебный план определяет качественные и количественные характеристики ОПОП по специальности среднего профессионального образования, который включает:</t>
    </r>
  </si>
  <si>
    <r>
      <t>·</t>
    </r>
    <r>
      <rPr>
        <sz val="7"/>
        <rFont val="Times New Roman"/>
        <family val="1"/>
        <charset val="204"/>
      </rPr>
      <t xml:space="preserve">         </t>
    </r>
    <r>
      <rPr>
        <sz val="12"/>
        <rFont val="Times New Roman"/>
        <family val="1"/>
        <charset val="204"/>
      </rPr>
      <t>распределение различных форм промежуточной аттестации по годам обучения и по  семестрам;</t>
    </r>
  </si>
  <si>
    <t>Нормативный срок обучения по специальности   13.02.11  Техническая эксплуатация и обслуживание электрического и электромеханического оборудования(по отраслям) составляет на базе среднего общего образования по заочной форме обучения 3 года 10 месяцев.</t>
  </si>
  <si>
    <t>Учебный год начинается не позже 1 октября и заканчивается согласно графика учебного процесса и рабочего учебного плана по данной специальности.</t>
  </si>
  <si>
    <t>Форма обучения по образовательной программе может быть временно изменена с заочной на заочную с применением дистанционных образовательных технологий и электронного обучения в период действия на территории Мурманской области ограничительных мероприятий  (или по иным обстоятельствам  в виду обстоятельст непреодолимой силы) на основании решения исполнительного органа государственной власти Мурманской области, осуществляющего функции учредителя,   - Министерства образования и науки Мурманской области"</t>
  </si>
  <si>
    <t>Консультации по всем дисциплинам, изучаемым в данном учебном го.ду, планируются из расчета 100 часов в год научебную группу и могут проводиться как в период сессии, так и в межсессионное время.</t>
  </si>
  <si>
    <r>
      <t>Учебные дисциплины «Основы философии» и «История» «Общегуманитарного и социально-экономического цикла» в плане учебного процесса предлагаются к изучению на 1 курсе. Дисциплины «Математического и общего естественно научного цикла» составляют менее 1/3 от общего объема времени изучения.  С учетом увлечения часов на изучение данных дисциплин, программа их изучения позволяет поднять базовый уровень студентов  по профильным темам.</t>
    </r>
    <r>
      <rPr>
        <sz val="12"/>
        <color indexed="8"/>
        <rFont val="Georgia"/>
        <family val="1"/>
        <charset val="204"/>
      </rPr>
      <t xml:space="preserve"> </t>
    </r>
    <r>
      <rPr>
        <sz val="12"/>
        <color indexed="8"/>
        <rFont val="Times New Roman"/>
        <family val="1"/>
        <charset val="204"/>
      </rPr>
      <t>В рабочем учебном плане по дисциплине "Физическая культура" предусматриваются занятия в объеме не менее двух часов на группу, которые проводятся как установочные.    Программа данной дисциплины реализуется в течение всего периода обучения и выполняется студентом самостоятельно. Для контроля ее выполнения планируется проведение письменной контрольной работы.</t>
    </r>
  </si>
  <si>
    <r>
      <t>2.2.Общепрофессиональные дисциплины и профессиональный</t>
    </r>
    <r>
      <rPr>
        <sz val="12"/>
        <color indexed="8"/>
        <rFont val="Times New Roman"/>
        <family val="1"/>
        <charset val="204"/>
      </rPr>
      <t xml:space="preserve">  </t>
    </r>
    <r>
      <rPr>
        <b/>
        <sz val="12"/>
        <color indexed="8"/>
        <rFont val="Times New Roman"/>
        <family val="1"/>
        <charset val="204"/>
      </rPr>
      <t>цикл.</t>
    </r>
  </si>
  <si>
    <t>Изучение общепрофессиональных дисциплин рассредоточено по курсам. При заочной  форме обучения осуществляются следующие виды учебной деятельности: обязательные аудиторные занятия (урок, лекция, семинар, лабораторные работы и практические занятия), промежуточная аттестация, консультации, практика, итоговая государственная аттестация. Лабораторные работы и практические занятия выполняются в объеме, предусмотренном рабочим учебным планом.</t>
  </si>
  <si>
    <t>Рабочим учебным планом предусмотрено выполнение  курсовой работы  по  МДК.01.02  Основы технической эксплуатации и обслуживания электрического и электромеханического оборудования.</t>
  </si>
  <si>
    <r>
      <t xml:space="preserve">Производственная  практика осуществляется по договорам в организациях, представляющих объекты практики. Организация практики осуществляется на основе </t>
    </r>
    <r>
      <rPr>
        <sz val="14"/>
        <rFont val="Times New Roman"/>
        <family val="1"/>
        <charset val="204"/>
      </rPr>
      <t xml:space="preserve">ПОЛОЖЕНИЕ О ПРАКТИКЕ    ОБУЧАЮЩИХСЯ,       ОСВАИВАЮЩИХ  ОСНОВНЫЕ       ПРОФЕССИОНАЛЬНЫЕ          ОБРАЗОВАТЕЛЬНЫЕ        ПРОГРАММЫ        СРЕДНЕГО ПРОФЕССИОНАЛЬНОГО ОБРАЗОВАНИЯ В </t>
    </r>
    <r>
      <rPr>
        <sz val="12"/>
        <rFont val="Times New Roman"/>
        <family val="1"/>
        <charset val="204"/>
      </rPr>
      <t xml:space="preserve">ГАПОУ МО «МУРМАНСКИЙ ИНДУСТРИАЛЬНЫЙ КОЛЛЕДЖ», разработанному в соответствии с приказом  Министерства образования и науки РФ от 18 апреля 2013 г. N 291  "Об    утверждении      Положения       о   практике    обучающихся,       осваивающих  основные       профессиональные          образовательные        программы        среднего  профессионального образования"  </t>
    </r>
  </si>
  <si>
    <t>Практика реализуется в объеме, предусмотренном для очной формы обучения. Все этапы учебной и производственной практики, предусмотренные ФГОС, должны быть выполнены. Учебная и производственная практики реализуются студентом самостоятельно с представлением и последующей защитой отчета в форме собеседования.</t>
  </si>
  <si>
    <t>Преддипломная  практика является обязательной для всех студентов, проводится после последней сессии и предшествует итоговой государственной аттестации. Преддипломная практика реализуется студентом по направлению образовательного учреждения в объеме не более 4 недель.</t>
  </si>
  <si>
    <t>Студенты, имеющие стаж работы по профилю специальности (родственной ей) или работающие на должностях, соответствующих получаемой квалификации, освобождаются от прохождения практики, кроме преддипломной.</t>
  </si>
  <si>
    <t>Вариативная часть распределена между общепрофессиональными дисциплинами и профессиональными модулями. Самостоятельная работа студентов распределена пропорционально часам аудиторной нагрузки. Введен  МДК 03.01 Экономика отрасли.</t>
  </si>
  <si>
    <t>Промежуточная аттестация включает экзамены, зачеты, контрольные работы, курсовую работу (проект). Промежуточная аттестация в форме зачета проводится за счет часов, отведенных на освоение соответствующей учебной дисциплины или профессионального модуля. В каждом учебном году количество экзаменов не должно превышать 8, а количество зачетов-10 (без учета зачетов по физкультуре).Курсовая работа (проект) выполняется за счет времени, отводимого на изучение данной дисциплины и в объеме, предусмотренном рабочим  учебным планом. На консультацию по  курсовой работе (проект) отводится 1 час на одного обучающегося.</t>
  </si>
  <si>
    <r>
      <t xml:space="preserve">Зачеты проводятся  за счет времени, отведенного на образовательный предмет, дисциплину или профессиональный модуль.  </t>
    </r>
    <r>
      <rPr>
        <sz val="12"/>
        <color indexed="8"/>
        <rFont val="Times New Roman"/>
        <family val="1"/>
        <charset val="204"/>
      </rPr>
      <t>В межсессионный период выполняются домашние контрольные работы, количество которых в учебном году не более десяти, а по отдельной дисциплине – не более двух. </t>
    </r>
  </si>
  <si>
    <r>
      <t>Домашние контрольные работы подлежат обязательному рецензированию.</t>
    </r>
    <r>
      <rPr>
        <sz val="12"/>
        <color indexed="8"/>
        <rFont val="Georgia"/>
        <family val="1"/>
        <charset val="204"/>
      </rPr>
      <t xml:space="preserve"> </t>
    </r>
    <r>
      <rPr>
        <sz val="12"/>
        <color indexed="8"/>
        <rFont val="Times New Roman"/>
        <family val="1"/>
        <charset val="204"/>
      </rPr>
      <t>По согласованию с образовательным учреждением выполнение домашних контрольных работ и их рецензирование могут выполняться с использованием всех доступных современных информационных технологий.</t>
    </r>
  </si>
  <si>
    <r>
      <t xml:space="preserve">Обязательная форма промежуточной аттестации по профессиональным модулям- экзамен по модулям, который проверяет готовность студентов к выполнению указанного вида профессиональной деятельности и сформированность у него профессиональных компетенций (компетенция Электромонтаж). При освоении  ПМ 05 Выполнение работ по одной или нескольким профессиям рабочих, должностям служащих,  проводится </t>
    </r>
    <r>
      <rPr>
        <b/>
        <sz val="12"/>
        <rFont val="Times New Roman"/>
        <family val="1"/>
        <charset val="204"/>
      </rPr>
      <t>квалификационный экзамен</t>
    </r>
    <r>
      <rPr>
        <sz val="12"/>
        <rFont val="Times New Roman"/>
        <family val="1"/>
        <charset val="204"/>
      </rPr>
      <t xml:space="preserve"> по профессии 19861  Электромонтер по ремонту и обслуживанию электрооборудования. </t>
    </r>
  </si>
  <si>
    <t>Государственная итоговая аттестация проводится в форме защиты выпускной квалификационной работы, которая выполняется в виде дипломной работы (дипломного проекта) и демонстрационного экзамена (компетенция Электромонтаж). Для подготовки и защиты дипломного проекта (работы) выделяется 6 недель.</t>
  </si>
  <si>
    <t>Продолжительность академического часа составляет, как правило, 45 минут. В периоды неблагоприятных климатических условий, полярной ночи, проведения общих внеаудиторных мероприятий и других исключительных случаях продолжительность урока может быть сокращена за счет интенсификации подачи учебного материала. Аудиторные занятия по одному предмету могут группироваться парами.</t>
  </si>
  <si>
    <r>
      <t>Настоящий рабочий учебный план предусматривает возможность организации учебного процесса в режиме пятидневной или шестидневной учебной недели.</t>
    </r>
    <r>
      <rPr>
        <sz val="12"/>
        <color indexed="8"/>
        <rFont val="Times New Roman"/>
        <family val="1"/>
        <charset val="204"/>
      </rPr>
      <t xml:space="preserve"> Основной формой организации образовательного процесса  является лабораторно-экзаменационная сессия, продолжительность которой составляет 4 недели, остальное время - самостоятельное изучение учебного материала.</t>
    </r>
    <r>
      <rPr>
        <sz val="12"/>
        <color indexed="8"/>
        <rFont val="Georgia"/>
        <family val="1"/>
        <charset val="204"/>
      </rPr>
      <t> </t>
    </r>
    <r>
      <rPr>
        <sz val="12"/>
        <color indexed="8"/>
        <rFont val="Times New Roman"/>
        <family val="1"/>
        <charset val="204"/>
      </rPr>
      <t xml:space="preserve">Сессия условно фиксируется в рабочем учебном плане. </t>
    </r>
    <r>
      <rPr>
        <sz val="12"/>
        <rFont val="Times New Roman"/>
        <family val="1"/>
        <charset val="204"/>
      </rPr>
      <t xml:space="preserve"> Применяемый режим учебной недели регламентируется расписанием занятий.</t>
    </r>
    <r>
      <rPr>
        <sz val="12"/>
        <color indexed="8"/>
        <rFont val="Georgia"/>
        <family val="1"/>
        <charset val="204"/>
      </rPr>
      <t xml:space="preserve"> </t>
    </r>
    <r>
      <rPr>
        <sz val="12"/>
        <color indexed="8"/>
        <rFont val="Times New Roman"/>
        <family val="1"/>
        <charset val="204"/>
      </rPr>
      <t>Продолжительность обязательных учебных (аудиторных) занятий не должна  превышать 8 часов в день.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</si>
</sst>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0"/>
      <name val="Arial"/>
    </font>
    <font>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sz val="12"/>
      <name val="Times New Roman"/>
      <family val="1"/>
      <charset val="204"/>
    </font>
    <font>
      <b/>
      <sz val="14"/>
      <name val="Times New Roman"/>
      <family val="1"/>
      <charset val="204"/>
    </font>
    <font>
      <b/>
      <sz val="12"/>
      <name val="Arial Cyr"/>
      <charset val="204"/>
    </font>
    <font>
      <sz val="10"/>
      <color indexed="81"/>
      <name val="Tahoma"/>
      <family val="2"/>
      <charset val="204"/>
    </font>
    <font>
      <b/>
      <sz val="10"/>
      <color indexed="81"/>
      <name val="Tahoma"/>
      <family val="2"/>
      <charset val="204"/>
    </font>
    <font>
      <sz val="8"/>
      <color indexed="81"/>
      <name val="Tahoma"/>
      <family val="2"/>
      <charset val="204"/>
    </font>
    <font>
      <b/>
      <sz val="8"/>
      <color indexed="81"/>
      <name val="Tahoma"/>
      <family val="2"/>
      <charset val="204"/>
    </font>
    <font>
      <b/>
      <sz val="10"/>
      <name val="Times New Roman"/>
      <family val="1"/>
      <charset val="204"/>
    </font>
    <font>
      <sz val="9"/>
      <name val="Times New Roman"/>
      <family val="1"/>
      <charset val="204"/>
    </font>
    <font>
      <sz val="14"/>
      <name val="Times New Roman"/>
      <family val="1"/>
      <charset val="204"/>
    </font>
    <font>
      <sz val="10"/>
      <name val="Arial Cyr"/>
      <charset val="204"/>
    </font>
    <font>
      <sz val="11"/>
      <name val="Times New Roman"/>
      <family val="1"/>
      <charset val="204"/>
    </font>
    <font>
      <b/>
      <sz val="11"/>
      <name val="Times New Roman"/>
      <family val="1"/>
      <charset val="204"/>
    </font>
    <font>
      <sz val="12"/>
      <name val="Arial"/>
      <family val="2"/>
      <charset val="204"/>
    </font>
    <font>
      <sz val="7"/>
      <name val="Times New Roman"/>
      <family val="1"/>
      <charset val="204"/>
    </font>
    <font>
      <sz val="6"/>
      <name val="Times New Roman"/>
      <family val="1"/>
      <charset val="204"/>
    </font>
    <font>
      <b/>
      <sz val="7"/>
      <name val="Times New Roman"/>
      <family val="1"/>
      <charset val="204"/>
    </font>
    <font>
      <u/>
      <sz val="10"/>
      <color indexed="12"/>
      <name val="Arial Cyr"/>
      <charset val="204"/>
    </font>
    <font>
      <sz val="10"/>
      <name val="Arial"/>
      <family val="2"/>
      <charset val="204"/>
    </font>
    <font>
      <sz val="12"/>
      <name val="Symbol"/>
      <family val="1"/>
      <charset val="2"/>
    </font>
    <font>
      <b/>
      <i/>
      <sz val="10"/>
      <name val="Times New Roman"/>
      <family val="1"/>
      <charset val="204"/>
    </font>
    <font>
      <sz val="8"/>
      <name val="Times New Roman"/>
      <family val="1"/>
      <charset val="204"/>
    </font>
    <font>
      <sz val="7"/>
      <name val="Arial"/>
      <family val="2"/>
      <charset val="204"/>
    </font>
    <font>
      <b/>
      <sz val="10"/>
      <color rgb="FF000000"/>
      <name val="Times New Roman"/>
      <family val="1"/>
      <charset val="204"/>
    </font>
    <font>
      <b/>
      <sz val="10"/>
      <color theme="1"/>
      <name val="Times New Roman"/>
      <family val="1"/>
      <charset val="204"/>
    </font>
    <font>
      <sz val="9"/>
      <color rgb="FF000000"/>
      <name val="Times New Roman"/>
      <family val="1"/>
      <charset val="204"/>
    </font>
    <font>
      <sz val="8"/>
      <color rgb="FF000000"/>
      <name val="Times New Roman"/>
      <family val="1"/>
      <charset val="204"/>
    </font>
    <font>
      <sz val="11"/>
      <name val="Calibri"/>
      <family val="2"/>
      <scheme val="minor"/>
    </font>
    <font>
      <b/>
      <i/>
      <sz val="11"/>
      <name val="Calibri"/>
      <family val="2"/>
      <scheme val="minor"/>
    </font>
    <font>
      <b/>
      <i/>
      <sz val="12"/>
      <name val="Times New Roman"/>
      <family val="1"/>
      <charset val="204"/>
    </font>
    <font>
      <b/>
      <i/>
      <sz val="12"/>
      <name val="Calibri"/>
      <family val="2"/>
      <scheme val="minor"/>
    </font>
    <font>
      <sz val="12"/>
      <color theme="1"/>
      <name val="Calibri"/>
      <family val="2"/>
      <scheme val="minor"/>
    </font>
    <font>
      <sz val="12"/>
      <color indexed="8"/>
      <name val="Times New Roman"/>
      <family val="1"/>
      <charset val="204"/>
    </font>
    <font>
      <sz val="12"/>
      <color indexed="8"/>
      <name val="Georgia"/>
      <family val="1"/>
      <charset val="204"/>
    </font>
    <font>
      <b/>
      <sz val="12"/>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s>
  <cellStyleXfs count="5">
    <xf numFmtId="0" fontId="0" fillId="0" borderId="0"/>
    <xf numFmtId="0" fontId="22" fillId="0" borderId="0" applyNumberFormat="0" applyFill="0" applyBorder="0" applyAlignment="0" applyProtection="0">
      <alignment vertical="top"/>
      <protection locked="0"/>
    </xf>
    <xf numFmtId="0" fontId="15" fillId="0" borderId="0"/>
    <xf numFmtId="0" fontId="23" fillId="0" borderId="0"/>
    <xf numFmtId="0" fontId="23" fillId="0" borderId="0"/>
  </cellStyleXfs>
  <cellXfs count="475">
    <xf numFmtId="0" fontId="0" fillId="0" borderId="0" xfId="0"/>
    <xf numFmtId="0" fontId="1" fillId="0" borderId="1" xfId="0" applyFont="1" applyBorder="1"/>
    <xf numFmtId="0" fontId="1" fillId="0" borderId="0" xfId="0" applyFont="1"/>
    <xf numFmtId="0" fontId="1" fillId="0" borderId="0" xfId="0" applyFont="1" applyAlignment="1"/>
    <xf numFmtId="0" fontId="3" fillId="0" borderId="0" xfId="0" applyFont="1" applyAlignment="1">
      <alignment horizontal="right"/>
    </xf>
    <xf numFmtId="0" fontId="3" fillId="0" borderId="0" xfId="0" applyFont="1"/>
    <xf numFmtId="0" fontId="1" fillId="0" borderId="0" xfId="0" applyFont="1" applyBorder="1"/>
    <xf numFmtId="0" fontId="3" fillId="0" borderId="0" xfId="0" applyFont="1" applyBorder="1"/>
    <xf numFmtId="0" fontId="3" fillId="0" borderId="1" xfId="0" applyFont="1" applyBorder="1"/>
    <xf numFmtId="49" fontId="3" fillId="0" borderId="0" xfId="0" applyNumberFormat="1" applyFont="1"/>
    <xf numFmtId="49" fontId="1" fillId="0" borderId="2" xfId="0" applyNumberFormat="1" applyFont="1" applyBorder="1" applyAlignment="1">
      <alignment horizontal="center" vertical="center"/>
    </xf>
    <xf numFmtId="49" fontId="1" fillId="0" borderId="2" xfId="0" applyNumberFormat="1" applyFont="1" applyBorder="1"/>
    <xf numFmtId="49" fontId="3" fillId="0" borderId="3" xfId="0" applyNumberFormat="1" applyFont="1" applyBorder="1"/>
    <xf numFmtId="49" fontId="3" fillId="0" borderId="4" xfId="0" applyNumberFormat="1" applyFont="1" applyBorder="1"/>
    <xf numFmtId="49" fontId="3" fillId="0" borderId="5" xfId="0" applyNumberFormat="1" applyFont="1" applyBorder="1"/>
    <xf numFmtId="49" fontId="3" fillId="0" borderId="6" xfId="0" applyNumberFormat="1" applyFont="1" applyBorder="1"/>
    <xf numFmtId="49" fontId="3" fillId="0" borderId="1" xfId="0" applyNumberFormat="1" applyFont="1" applyBorder="1"/>
    <xf numFmtId="49" fontId="3" fillId="0" borderId="7" xfId="0" applyNumberFormat="1" applyFont="1" applyBorder="1"/>
    <xf numFmtId="49" fontId="3" fillId="0" borderId="0" xfId="0" applyNumberFormat="1" applyFont="1" applyAlignment="1"/>
    <xf numFmtId="49" fontId="3" fillId="0" borderId="0" xfId="0" applyNumberFormat="1" applyFont="1" applyBorder="1"/>
    <xf numFmtId="49" fontId="3" fillId="0" borderId="0" xfId="0" applyNumberFormat="1" applyFont="1" applyAlignment="1">
      <alignment horizontal="center" vertical="top" wrapText="1"/>
    </xf>
    <xf numFmtId="0" fontId="3" fillId="0" borderId="0" xfId="0" applyFont="1" applyAlignment="1">
      <alignment horizontal="left"/>
    </xf>
    <xf numFmtId="0" fontId="6" fillId="0" borderId="0" xfId="0" applyFont="1" applyAlignment="1"/>
    <xf numFmtId="0" fontId="3" fillId="0" borderId="1" xfId="0" applyFont="1" applyBorder="1" applyAlignment="1">
      <alignment horizontal="right"/>
    </xf>
    <xf numFmtId="0" fontId="3" fillId="0" borderId="0" xfId="0" applyFont="1" applyBorder="1" applyAlignment="1"/>
    <xf numFmtId="0" fontId="2" fillId="0" borderId="0" xfId="0" applyFont="1" applyBorder="1" applyAlignment="1">
      <alignment horizontal="center"/>
    </xf>
    <xf numFmtId="49" fontId="3" fillId="0" borderId="0" xfId="0" applyNumberFormat="1" applyFont="1" applyAlignment="1">
      <alignment horizontal="center"/>
    </xf>
    <xf numFmtId="49" fontId="5" fillId="0" borderId="0" xfId="0" applyNumberFormat="1" applyFont="1"/>
    <xf numFmtId="49" fontId="5" fillId="0" borderId="0" xfId="0" applyNumberFormat="1" applyFont="1" applyAlignment="1">
      <alignment horizontal="center" vertical="center" wrapText="1"/>
    </xf>
    <xf numFmtId="0" fontId="14" fillId="0" borderId="1" xfId="0" applyFont="1" applyBorder="1"/>
    <xf numFmtId="49" fontId="3" fillId="0" borderId="2" xfId="0" applyNumberFormat="1" applyFont="1" applyBorder="1"/>
    <xf numFmtId="49" fontId="15" fillId="0" borderId="2" xfId="0" applyNumberFormat="1" applyFont="1" applyBorder="1"/>
    <xf numFmtId="49" fontId="1" fillId="0" borderId="10" xfId="0" applyNumberFormat="1" applyFont="1" applyBorder="1"/>
    <xf numFmtId="49" fontId="15" fillId="0" borderId="0" xfId="0" applyNumberFormat="1" applyFont="1" applyBorder="1"/>
    <xf numFmtId="49" fontId="19" fillId="0" borderId="2" xfId="0" applyNumberFormat="1" applyFont="1" applyBorder="1"/>
    <xf numFmtId="0" fontId="1" fillId="0" borderId="0" xfId="0" applyFont="1" applyFill="1"/>
    <xf numFmtId="0" fontId="3" fillId="0" borderId="0" xfId="0" applyFont="1" applyFill="1"/>
    <xf numFmtId="49" fontId="20" fillId="0" borderId="2" xfId="0" applyNumberFormat="1" applyFont="1" applyBorder="1"/>
    <xf numFmtId="0" fontId="12" fillId="0" borderId="0" xfId="0" applyFont="1"/>
    <xf numFmtId="49" fontId="1" fillId="0" borderId="0" xfId="0" applyNumberFormat="1" applyFont="1" applyAlignment="1">
      <alignment vertical="top" wrapText="1"/>
    </xf>
    <xf numFmtId="0" fontId="0" fillId="0" borderId="0" xfId="0" applyAlignment="1">
      <alignment horizontal="center"/>
    </xf>
    <xf numFmtId="0" fontId="18" fillId="0" borderId="0" xfId="0" applyFont="1" applyAlignment="1">
      <alignment horizontal="center" vertical="center"/>
    </xf>
    <xf numFmtId="0" fontId="16" fillId="0" borderId="0" xfId="2" applyFont="1" applyAlignment="1">
      <alignment vertical="center"/>
    </xf>
    <xf numFmtId="0" fontId="17" fillId="0" borderId="2" xfId="2" applyFont="1" applyBorder="1" applyAlignment="1">
      <alignment vertical="center" wrapText="1"/>
    </xf>
    <xf numFmtId="0" fontId="16" fillId="0" borderId="0" xfId="2" applyFont="1" applyAlignment="1">
      <alignment wrapText="1"/>
    </xf>
    <xf numFmtId="0" fontId="16" fillId="0" borderId="2" xfId="2" applyFont="1" applyBorder="1" applyAlignment="1">
      <alignment vertical="center"/>
    </xf>
    <xf numFmtId="0" fontId="16" fillId="0" borderId="0" xfId="2" applyFont="1" applyAlignment="1"/>
    <xf numFmtId="0" fontId="0" fillId="0" borderId="0" xfId="0" applyFill="1"/>
    <xf numFmtId="0" fontId="16" fillId="0" borderId="2" xfId="2" applyFont="1" applyBorder="1" applyAlignment="1">
      <alignment vertical="center" wrapText="1"/>
    </xf>
    <xf numFmtId="0" fontId="16" fillId="0" borderId="2" xfId="2" applyFont="1" applyBorder="1" applyAlignment="1"/>
    <xf numFmtId="0" fontId="16" fillId="0" borderId="2" xfId="2" applyFont="1" applyBorder="1" applyAlignment="1">
      <alignment horizontal="left" vertical="center" wrapText="1"/>
    </xf>
    <xf numFmtId="0" fontId="16" fillId="0" borderId="2" xfId="2" applyFont="1" applyBorder="1" applyAlignment="1">
      <alignment vertical="top"/>
    </xf>
    <xf numFmtId="0" fontId="3" fillId="0" borderId="2" xfId="2" applyFont="1" applyBorder="1" applyAlignment="1"/>
    <xf numFmtId="0" fontId="17" fillId="0" borderId="2" xfId="2" applyFont="1" applyBorder="1" applyAlignment="1">
      <alignment vertical="center"/>
    </xf>
    <xf numFmtId="0" fontId="16" fillId="0" borderId="0" xfId="0" applyFont="1" applyAlignment="1">
      <alignment vertical="center"/>
    </xf>
    <xf numFmtId="0" fontId="16" fillId="0" borderId="0" xfId="0" applyFont="1" applyAlignment="1">
      <alignment wrapText="1"/>
    </xf>
    <xf numFmtId="0" fontId="16" fillId="0" borderId="2" xfId="2" applyFont="1" applyBorder="1" applyAlignment="1">
      <alignment horizontal="left"/>
    </xf>
    <xf numFmtId="0" fontId="0" fillId="0" borderId="0" xfId="0"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left" vertical="center" wrapText="1"/>
    </xf>
    <xf numFmtId="0" fontId="3" fillId="0" borderId="0" xfId="0" applyFont="1" applyAlignment="1">
      <alignment horizontal="justify" vertical="center" wrapText="1"/>
    </xf>
    <xf numFmtId="0" fontId="0" fillId="0" borderId="0" xfId="0" applyAlignment="1">
      <alignment wrapText="1"/>
    </xf>
    <xf numFmtId="0" fontId="1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justify" vertical="center" wrapText="1"/>
    </xf>
    <xf numFmtId="0" fontId="3" fillId="0" borderId="2" xfId="0" applyFont="1" applyBorder="1" applyAlignment="1">
      <alignment vertical="center" wrapText="1"/>
    </xf>
    <xf numFmtId="0" fontId="3" fillId="0" borderId="2" xfId="2" applyFont="1" applyBorder="1" applyAlignment="1">
      <alignment vertical="center" wrapText="1"/>
    </xf>
    <xf numFmtId="0" fontId="3" fillId="0" borderId="2" xfId="2" applyFont="1" applyBorder="1" applyAlignment="1">
      <alignment vertical="top" wrapText="1"/>
    </xf>
    <xf numFmtId="0" fontId="3" fillId="0" borderId="2" xfId="2" applyFont="1" applyBorder="1" applyAlignment="1">
      <alignment wrapText="1"/>
    </xf>
    <xf numFmtId="0" fontId="12" fillId="0" borderId="0" xfId="0" applyFont="1" applyFill="1"/>
    <xf numFmtId="0" fontId="1" fillId="2" borderId="29" xfId="0" applyFont="1" applyFill="1" applyBorder="1" applyAlignment="1">
      <alignment vertical="center" wrapText="1"/>
    </xf>
    <xf numFmtId="0" fontId="1" fillId="2" borderId="4" xfId="0" applyFont="1" applyFill="1" applyBorder="1" applyAlignment="1">
      <alignment vertical="center" wrapText="1"/>
    </xf>
    <xf numFmtId="0" fontId="1" fillId="2" borderId="5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38" xfId="0" applyFont="1" applyFill="1" applyBorder="1" applyAlignment="1">
      <alignment horizontal="left" vertical="center" wrapText="1"/>
    </xf>
    <xf numFmtId="0" fontId="1" fillId="2" borderId="53" xfId="0" applyFont="1" applyFill="1" applyBorder="1" applyAlignment="1">
      <alignment horizontal="left" vertical="center" wrapText="1"/>
    </xf>
    <xf numFmtId="0" fontId="1" fillId="2" borderId="38" xfId="0" applyFont="1" applyFill="1" applyBorder="1" applyAlignment="1">
      <alignment horizontal="center" vertical="center"/>
    </xf>
    <xf numFmtId="0" fontId="1" fillId="2" borderId="54" xfId="0"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1" fontId="12" fillId="2" borderId="21" xfId="0" applyNumberFormat="1" applyFont="1" applyFill="1" applyBorder="1" applyAlignment="1">
      <alignment horizontal="center" vertical="center" wrapText="1"/>
    </xf>
    <xf numFmtId="1" fontId="12" fillId="2" borderId="20" xfId="0" applyNumberFormat="1" applyFont="1" applyFill="1" applyBorder="1" applyAlignment="1">
      <alignment horizontal="center" vertical="center" wrapText="1"/>
    </xf>
    <xf numFmtId="1" fontId="12" fillId="2" borderId="23"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1" fillId="2" borderId="33"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0" fontId="12" fillId="2" borderId="9" xfId="0" applyFont="1" applyFill="1" applyBorder="1" applyAlignment="1">
      <alignment horizontal="left" vertical="center" wrapText="1"/>
    </xf>
    <xf numFmtId="49" fontId="1" fillId="0" borderId="2" xfId="0" applyNumberFormat="1" applyFont="1" applyBorder="1" applyAlignment="1">
      <alignment horizontal="center" vertical="center" textRotation="90"/>
    </xf>
    <xf numFmtId="1" fontId="12" fillId="2" borderId="43" xfId="0" applyNumberFormat="1" applyFont="1" applyFill="1" applyBorder="1" applyAlignment="1">
      <alignment horizontal="center" vertical="center" wrapText="1"/>
    </xf>
    <xf numFmtId="1" fontId="12" fillId="2" borderId="27" xfId="0" applyNumberFormat="1" applyFont="1" applyFill="1" applyBorder="1" applyAlignment="1">
      <alignment horizontal="center" vertical="center" wrapText="1"/>
    </xf>
    <xf numFmtId="1" fontId="12" fillId="2" borderId="19" xfId="0" applyNumberFormat="1" applyFont="1" applyFill="1" applyBorder="1" applyAlignment="1">
      <alignment horizontal="center" vertical="center" wrapText="1"/>
    </xf>
    <xf numFmtId="49" fontId="6" fillId="0" borderId="0" xfId="4" applyNumberFormat="1" applyFont="1" applyAlignment="1"/>
    <xf numFmtId="49" fontId="3" fillId="0" borderId="0" xfId="4" applyNumberFormat="1" applyFont="1"/>
    <xf numFmtId="49" fontId="1" fillId="0" borderId="8" xfId="0" applyNumberFormat="1" applyFont="1" applyBorder="1" applyAlignment="1">
      <alignment horizontal="center" vertical="center" textRotation="90"/>
    </xf>
    <xf numFmtId="49" fontId="26" fillId="0" borderId="2" xfId="0" applyNumberFormat="1" applyFont="1" applyBorder="1"/>
    <xf numFmtId="0" fontId="5" fillId="0" borderId="2" xfId="0" applyFont="1" applyBorder="1" applyAlignment="1">
      <alignment horizontal="center" textRotation="90" wrapText="1"/>
    </xf>
    <xf numFmtId="0" fontId="13" fillId="0" borderId="2" xfId="0" applyFont="1" applyBorder="1" applyAlignment="1">
      <alignment horizontal="center" wrapText="1"/>
    </xf>
    <xf numFmtId="1" fontId="12" fillId="2" borderId="27" xfId="0" applyNumberFormat="1" applyFont="1" applyFill="1" applyBorder="1" applyAlignment="1">
      <alignment horizontal="center" vertical="center" wrapText="1"/>
    </xf>
    <xf numFmtId="0" fontId="0" fillId="2" borderId="0" xfId="0" applyFill="1" applyAlignment="1">
      <alignment horizontal="center" vertical="center" wrapText="1"/>
    </xf>
    <xf numFmtId="0" fontId="29" fillId="2" borderId="0" xfId="0" applyFont="1" applyFill="1" applyAlignment="1">
      <alignment horizontal="center" wrapText="1"/>
    </xf>
    <xf numFmtId="0" fontId="29" fillId="2" borderId="0" xfId="0" applyFont="1" applyFill="1" applyAlignment="1">
      <alignment horizontal="center" vertical="center" wrapText="1"/>
    </xf>
    <xf numFmtId="1" fontId="31" fillId="2" borderId="44" xfId="0" applyNumberFormat="1" applyFont="1" applyFill="1" applyBorder="1" applyAlignment="1">
      <alignment horizontal="center" vertical="center" textRotation="90" wrapText="1"/>
    </xf>
    <xf numFmtId="1" fontId="31" fillId="2" borderId="26" xfId="0" applyNumberFormat="1" applyFont="1" applyFill="1" applyBorder="1" applyAlignment="1">
      <alignment horizontal="center" vertical="center" textRotation="90" wrapText="1"/>
    </xf>
    <xf numFmtId="1" fontId="31" fillId="2" borderId="48" xfId="0" applyNumberFormat="1" applyFont="1" applyFill="1" applyBorder="1" applyAlignment="1">
      <alignment horizontal="center" vertical="center" textRotation="90" wrapText="1"/>
    </xf>
    <xf numFmtId="0" fontId="12" fillId="2" borderId="9"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32" fillId="2" borderId="0" xfId="0" applyFont="1" applyFill="1" applyAlignment="1">
      <alignment horizontal="center" vertical="center" wrapText="1"/>
    </xf>
    <xf numFmtId="0" fontId="25" fillId="2" borderId="30" xfId="0" applyFont="1" applyFill="1" applyBorder="1" applyAlignment="1">
      <alignment vertical="center" wrapText="1"/>
    </xf>
    <xf numFmtId="0" fontId="25" fillId="2" borderId="41" xfId="0" applyFont="1" applyFill="1" applyBorder="1" applyAlignment="1">
      <alignment vertical="center" wrapText="1"/>
    </xf>
    <xf numFmtId="0" fontId="25" fillId="2" borderId="30" xfId="0" applyFont="1" applyFill="1" applyBorder="1" applyAlignment="1">
      <alignment horizontal="center" vertical="center" wrapText="1"/>
    </xf>
    <xf numFmtId="0" fontId="25" fillId="2" borderId="40" xfId="0"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 fontId="25" fillId="2" borderId="41" xfId="0" applyNumberFormat="1" applyFont="1" applyFill="1" applyBorder="1" applyAlignment="1">
      <alignment horizontal="center" vertical="center" wrapText="1"/>
    </xf>
    <xf numFmtId="1" fontId="25" fillId="2" borderId="71" xfId="0" applyNumberFormat="1" applyFont="1" applyFill="1" applyBorder="1" applyAlignment="1">
      <alignment horizontal="center" vertical="center" wrapText="1"/>
    </xf>
    <xf numFmtId="1" fontId="25" fillId="2" borderId="60" xfId="0" applyNumberFormat="1" applyFont="1" applyFill="1" applyBorder="1" applyAlignment="1">
      <alignment horizontal="center" vertical="center" wrapText="1"/>
    </xf>
    <xf numFmtId="1" fontId="25" fillId="2" borderId="73" xfId="0" applyNumberFormat="1" applyFont="1" applyFill="1" applyBorder="1" applyAlignment="1">
      <alignment horizontal="center" vertical="center" wrapText="1"/>
    </xf>
    <xf numFmtId="1" fontId="25" fillId="2" borderId="59" xfId="0" applyNumberFormat="1" applyFont="1" applyFill="1" applyBorder="1" applyAlignment="1">
      <alignment horizontal="center" vertical="center" wrapText="1"/>
    </xf>
    <xf numFmtId="1" fontId="25" fillId="2" borderId="61" xfId="0" applyNumberFormat="1" applyFont="1" applyFill="1" applyBorder="1" applyAlignment="1">
      <alignment horizontal="center" vertical="center" wrapText="1"/>
    </xf>
    <xf numFmtId="0" fontId="33" fillId="2" borderId="0" xfId="0" applyFont="1" applyFill="1" applyAlignment="1">
      <alignment horizontal="center" vertical="center" wrapText="1"/>
    </xf>
    <xf numFmtId="0" fontId="12" fillId="2" borderId="9" xfId="0" applyFont="1" applyFill="1" applyBorder="1" applyAlignment="1">
      <alignment horizontal="justify" vertical="center" wrapText="1"/>
    </xf>
    <xf numFmtId="0" fontId="12" fillId="2" borderId="27" xfId="0" applyFont="1" applyFill="1" applyBorder="1" applyAlignment="1">
      <alignment horizontal="justify" vertical="center" wrapText="1"/>
    </xf>
    <xf numFmtId="0" fontId="12" fillId="2" borderId="19" xfId="0" applyFont="1" applyFill="1" applyBorder="1" applyAlignment="1">
      <alignment horizontal="justify" vertical="center" wrapText="1"/>
    </xf>
    <xf numFmtId="1" fontId="12" fillId="2" borderId="24" xfId="0" applyNumberFormat="1" applyFont="1" applyFill="1" applyBorder="1" applyAlignment="1">
      <alignment horizontal="center" vertical="center" wrapText="1"/>
    </xf>
    <xf numFmtId="1" fontId="12" fillId="2" borderId="51" xfId="0" applyNumberFormat="1" applyFont="1" applyFill="1" applyBorder="1" applyAlignment="1">
      <alignment horizontal="center" vertical="center" wrapText="1"/>
    </xf>
    <xf numFmtId="0" fontId="32" fillId="2" borderId="0" xfId="0" applyFont="1" applyFill="1" applyAlignment="1">
      <alignment vertical="center" wrapText="1"/>
    </xf>
    <xf numFmtId="0" fontId="1" fillId="2" borderId="38" xfId="0" applyFont="1" applyFill="1" applyBorder="1" applyAlignment="1">
      <alignment horizontal="justify" vertical="center" wrapText="1"/>
    </xf>
    <xf numFmtId="0" fontId="1" fillId="2" borderId="38" xfId="0" applyFont="1" applyFill="1" applyBorder="1" applyAlignment="1">
      <alignment horizontal="center" vertical="center" wrapText="1"/>
    </xf>
    <xf numFmtId="0" fontId="1" fillId="2" borderId="1" xfId="0" applyFont="1" applyFill="1" applyBorder="1" applyAlignment="1">
      <alignment horizontal="justify" vertical="center" wrapText="1"/>
    </xf>
    <xf numFmtId="1" fontId="1" fillId="2" borderId="38"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wrapText="1"/>
    </xf>
    <xf numFmtId="1" fontId="1" fillId="2" borderId="47"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3" xfId="0" applyFont="1" applyFill="1" applyBorder="1" applyAlignment="1">
      <alignment horizontal="justify" vertical="center" wrapText="1"/>
    </xf>
    <xf numFmtId="0" fontId="1" fillId="2" borderId="29" xfId="0" applyFont="1" applyFill="1" applyBorder="1" applyAlignment="1">
      <alignment horizontal="justify" vertical="center" wrapText="1"/>
    </xf>
    <xf numFmtId="1" fontId="1" fillId="2" borderId="53" xfId="0" applyNumberFormat="1" applyFont="1" applyFill="1" applyBorder="1" applyAlignment="1">
      <alignment horizontal="center" vertical="center" wrapText="1"/>
    </xf>
    <xf numFmtId="1" fontId="1" fillId="2" borderId="11"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4" xfId="0"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9" xfId="0" applyFont="1" applyFill="1" applyBorder="1" applyAlignment="1">
      <alignment horizontal="justify" vertical="center" wrapText="1"/>
    </xf>
    <xf numFmtId="0" fontId="1" fillId="2" borderId="4" xfId="0" applyFont="1" applyFill="1" applyBorder="1" applyAlignment="1">
      <alignment horizontal="justify" vertical="center" wrapText="1"/>
    </xf>
    <xf numFmtId="1" fontId="1" fillId="2" borderId="54" xfId="0" applyNumberFormat="1" applyFont="1" applyFill="1" applyBorder="1" applyAlignment="1">
      <alignment horizontal="center" vertical="center" wrapText="1"/>
    </xf>
    <xf numFmtId="1" fontId="1" fillId="2" borderId="32"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8" xfId="0"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7" xfId="0" applyFont="1" applyFill="1" applyBorder="1" applyAlignment="1">
      <alignment horizontal="justify" vertical="center" wrapText="1"/>
    </xf>
    <xf numFmtId="0" fontId="1" fillId="2" borderId="0" xfId="0" applyFont="1" applyFill="1" applyBorder="1" applyAlignment="1">
      <alignment vertical="center" wrapText="1"/>
    </xf>
    <xf numFmtId="0" fontId="25" fillId="2" borderId="9" xfId="0" applyFont="1" applyFill="1" applyBorder="1" applyAlignment="1">
      <alignment horizontal="justify" vertical="center" wrapText="1"/>
    </xf>
    <xf numFmtId="0" fontId="25" fillId="2" borderId="19" xfId="0" applyFont="1" applyFill="1" applyBorder="1" applyAlignment="1">
      <alignment horizontal="justify" vertical="center" wrapText="1"/>
    </xf>
    <xf numFmtId="0" fontId="25" fillId="2" borderId="9" xfId="0" applyFont="1" applyFill="1" applyBorder="1" applyAlignment="1">
      <alignment horizontal="center" vertical="center" wrapText="1"/>
    </xf>
    <xf numFmtId="1" fontId="25" fillId="2" borderId="9" xfId="0" applyNumberFormat="1" applyFont="1" applyFill="1" applyBorder="1" applyAlignment="1">
      <alignment horizontal="center" vertical="center" wrapText="1"/>
    </xf>
    <xf numFmtId="1" fontId="25" fillId="2" borderId="19" xfId="0" applyNumberFormat="1" applyFont="1" applyFill="1" applyBorder="1" applyAlignment="1">
      <alignment horizontal="center" vertical="center" wrapText="1"/>
    </xf>
    <xf numFmtId="1" fontId="25" fillId="2" borderId="24" xfId="0" applyNumberFormat="1" applyFont="1" applyFill="1" applyBorder="1" applyAlignment="1">
      <alignment horizontal="center" vertical="center" wrapText="1"/>
    </xf>
    <xf numFmtId="1" fontId="25" fillId="2" borderId="20" xfId="0" applyNumberFormat="1" applyFont="1" applyFill="1" applyBorder="1" applyAlignment="1">
      <alignment horizontal="center" vertical="center" wrapText="1"/>
    </xf>
    <xf numFmtId="1" fontId="25" fillId="2" borderId="23" xfId="0" applyNumberFormat="1" applyFont="1" applyFill="1" applyBorder="1" applyAlignment="1">
      <alignment horizontal="center" vertical="center" wrapText="1"/>
    </xf>
    <xf numFmtId="1" fontId="25" fillId="2" borderId="51" xfId="0" applyNumberFormat="1" applyFont="1" applyFill="1" applyBorder="1" applyAlignment="1">
      <alignment horizontal="center" vertical="center" wrapText="1"/>
    </xf>
    <xf numFmtId="1" fontId="25" fillId="2" borderId="21" xfId="0" applyNumberFormat="1" applyFont="1" applyFill="1" applyBorder="1" applyAlignment="1">
      <alignment horizontal="center" vertical="center" wrapText="1"/>
    </xf>
    <xf numFmtId="0" fontId="33" fillId="2" borderId="0" xfId="0" applyFont="1" applyFill="1" applyAlignment="1">
      <alignment vertical="center" wrapText="1"/>
    </xf>
    <xf numFmtId="0" fontId="12" fillId="2" borderId="30" xfId="0" applyFont="1" applyFill="1" applyBorder="1" applyAlignment="1">
      <alignment horizontal="justify" vertical="center" wrapText="1"/>
    </xf>
    <xf numFmtId="0" fontId="12" fillId="2" borderId="28" xfId="0" applyFont="1" applyFill="1" applyBorder="1" applyAlignment="1">
      <alignment horizontal="center" vertical="center" wrapText="1"/>
    </xf>
    <xf numFmtId="0" fontId="12" fillId="2" borderId="40" xfId="0" applyFont="1" applyFill="1" applyBorder="1" applyAlignment="1">
      <alignment horizontal="justify" vertical="center" wrapText="1"/>
    </xf>
    <xf numFmtId="0" fontId="1" fillId="2" borderId="57" xfId="0" applyFont="1" applyFill="1" applyBorder="1" applyAlignment="1">
      <alignment horizontal="justify" vertical="center" wrapText="1"/>
    </xf>
    <xf numFmtId="0" fontId="1" fillId="2" borderId="37" xfId="0" applyFont="1" applyFill="1" applyBorder="1" applyAlignment="1">
      <alignment vertical="center" wrapText="1"/>
    </xf>
    <xf numFmtId="0" fontId="1" fillId="2" borderId="74" xfId="0" applyFont="1" applyFill="1" applyBorder="1" applyAlignment="1">
      <alignment horizontal="center" vertical="center" wrapText="1"/>
    </xf>
    <xf numFmtId="0" fontId="1" fillId="2" borderId="74" xfId="0" applyFont="1" applyFill="1" applyBorder="1" applyAlignment="1">
      <alignment horizontal="justify" vertical="center" wrapText="1"/>
    </xf>
    <xf numFmtId="1" fontId="1" fillId="2" borderId="57" xfId="0" applyNumberFormat="1" applyFont="1" applyFill="1" applyBorder="1" applyAlignment="1">
      <alignment horizontal="center" vertical="center" wrapText="1"/>
    </xf>
    <xf numFmtId="0" fontId="1" fillId="2" borderId="58" xfId="0" applyFont="1" applyFill="1" applyBorder="1" applyAlignment="1">
      <alignment horizontal="justify" vertical="center" wrapText="1"/>
    </xf>
    <xf numFmtId="0" fontId="1" fillId="2" borderId="53" xfId="0" applyFont="1" applyFill="1" applyBorder="1" applyAlignment="1">
      <alignment vertical="center" wrapText="1"/>
    </xf>
    <xf numFmtId="0" fontId="32" fillId="2" borderId="63" xfId="0" applyFont="1" applyFill="1" applyBorder="1" applyAlignment="1">
      <alignment vertical="center" wrapText="1"/>
    </xf>
    <xf numFmtId="0" fontId="1" fillId="2" borderId="63" xfId="0"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0" fontId="1" fillId="2" borderId="63" xfId="0" applyFont="1" applyFill="1" applyBorder="1" applyAlignment="1">
      <alignment horizontal="justify" vertical="center" wrapText="1"/>
    </xf>
    <xf numFmtId="0" fontId="1" fillId="2" borderId="49" xfId="0" applyFont="1" applyFill="1" applyBorder="1" applyAlignment="1">
      <alignment horizontal="justify" vertical="center" wrapText="1"/>
    </xf>
    <xf numFmtId="0" fontId="1" fillId="2" borderId="39" xfId="3" applyFont="1" applyFill="1" applyBorder="1" applyAlignment="1">
      <alignment horizontal="left" vertical="center" wrapText="1"/>
    </xf>
    <xf numFmtId="0" fontId="1" fillId="2" borderId="50" xfId="0" applyFont="1" applyFill="1" applyBorder="1" applyAlignment="1">
      <alignment horizontal="center" vertical="center" wrapText="1"/>
    </xf>
    <xf numFmtId="0" fontId="1" fillId="2" borderId="50" xfId="0" applyFont="1" applyFill="1" applyBorder="1" applyAlignment="1">
      <alignment horizontal="justify" vertical="center" wrapText="1"/>
    </xf>
    <xf numFmtId="1" fontId="1" fillId="2" borderId="4" xfId="0" applyNumberFormat="1" applyFont="1" applyFill="1" applyBorder="1" applyAlignment="1">
      <alignment horizontal="center" vertical="center" wrapText="1"/>
    </xf>
    <xf numFmtId="1" fontId="1" fillId="2" borderId="31" xfId="0" applyNumberFormat="1" applyFont="1" applyFill="1" applyBorder="1" applyAlignment="1">
      <alignment horizontal="center" vertical="center" wrapText="1"/>
    </xf>
    <xf numFmtId="1" fontId="1" fillId="2" borderId="52" xfId="0" applyNumberFormat="1" applyFont="1" applyFill="1" applyBorder="1" applyAlignment="1">
      <alignment horizontal="center" vertical="center" wrapText="1"/>
    </xf>
    <xf numFmtId="1" fontId="1" fillId="2" borderId="16" xfId="0" applyNumberFormat="1" applyFont="1" applyFill="1" applyBorder="1" applyAlignment="1">
      <alignment horizontal="center" vertical="center" wrapText="1"/>
    </xf>
    <xf numFmtId="1" fontId="1" fillId="2" borderId="17" xfId="0" applyNumberFormat="1" applyFont="1" applyFill="1" applyBorder="1" applyAlignment="1">
      <alignment horizontal="center" vertical="center" wrapText="1"/>
    </xf>
    <xf numFmtId="1" fontId="1" fillId="2" borderId="75" xfId="0" applyNumberFormat="1" applyFont="1" applyFill="1" applyBorder="1" applyAlignment="1">
      <alignment horizontal="center" vertical="center" wrapText="1"/>
    </xf>
    <xf numFmtId="1" fontId="1" fillId="2" borderId="45" xfId="0" applyNumberFormat="1" applyFont="1" applyFill="1" applyBorder="1" applyAlignment="1">
      <alignment horizontal="center" vertical="center" wrapText="1"/>
    </xf>
    <xf numFmtId="1" fontId="1" fillId="2" borderId="46" xfId="0" applyNumberFormat="1" applyFont="1" applyFill="1" applyBorder="1" applyAlignment="1">
      <alignment horizontal="center" vertical="center" wrapText="1"/>
    </xf>
    <xf numFmtId="0" fontId="25" fillId="2" borderId="27" xfId="0" applyFont="1" applyFill="1" applyBorder="1" applyAlignment="1">
      <alignment horizontal="justify" vertical="center" wrapText="1"/>
    </xf>
    <xf numFmtId="0" fontId="25" fillId="2" borderId="22" xfId="0" applyFont="1" applyFill="1" applyBorder="1" applyAlignment="1">
      <alignment horizontal="center" vertical="center" wrapText="1"/>
    </xf>
    <xf numFmtId="0" fontId="25" fillId="2" borderId="22" xfId="0" applyFont="1" applyFill="1" applyBorder="1" applyAlignment="1">
      <alignment horizontal="justify" vertical="center" wrapText="1"/>
    </xf>
    <xf numFmtId="1" fontId="25" fillId="2" borderId="27" xfId="0" applyNumberFormat="1" applyFont="1" applyFill="1" applyBorder="1" applyAlignment="1">
      <alignment horizontal="center" vertical="center" wrapText="1"/>
    </xf>
    <xf numFmtId="0" fontId="12" fillId="2" borderId="25" xfId="0" applyFont="1" applyFill="1" applyBorder="1" applyAlignment="1">
      <alignment horizontal="left" vertical="center" wrapText="1"/>
    </xf>
    <xf numFmtId="0" fontId="12" fillId="2" borderId="43" xfId="0" applyFont="1" applyFill="1" applyBorder="1" applyAlignment="1">
      <alignment vertical="center" wrapText="1"/>
    </xf>
    <xf numFmtId="0" fontId="32" fillId="2" borderId="9" xfId="0" applyFont="1" applyFill="1" applyBorder="1" applyAlignment="1">
      <alignment vertical="center" wrapText="1"/>
    </xf>
    <xf numFmtId="0" fontId="12" fillId="2" borderId="22" xfId="0" applyFont="1" applyFill="1" applyBorder="1" applyAlignment="1">
      <alignment horizontal="center" vertical="center" wrapText="1"/>
    </xf>
    <xf numFmtId="1" fontId="12" fillId="2" borderId="42" xfId="0" applyNumberFormat="1" applyFont="1" applyFill="1" applyBorder="1" applyAlignment="1">
      <alignment horizontal="center" vertical="center" wrapText="1"/>
    </xf>
    <xf numFmtId="1" fontId="12" fillId="2" borderId="25" xfId="0" applyNumberFormat="1" applyFont="1" applyFill="1" applyBorder="1" applyAlignment="1">
      <alignment horizontal="center" vertical="center" wrapText="1"/>
    </xf>
    <xf numFmtId="1" fontId="12" fillId="2" borderId="44" xfId="0" applyNumberFormat="1" applyFont="1" applyFill="1" applyBorder="1" applyAlignment="1">
      <alignment horizontal="center" vertical="center" wrapText="1"/>
    </xf>
    <xf numFmtId="1" fontId="12" fillId="2" borderId="26" xfId="0" applyNumberFormat="1" applyFont="1" applyFill="1" applyBorder="1" applyAlignment="1">
      <alignment horizontal="center" vertical="center" wrapText="1"/>
    </xf>
    <xf numFmtId="1" fontId="12" fillId="2" borderId="78" xfId="0" applyNumberFormat="1" applyFont="1" applyFill="1" applyBorder="1" applyAlignment="1">
      <alignment horizontal="center" vertical="center" wrapText="1"/>
    </xf>
    <xf numFmtId="1" fontId="12" fillId="2" borderId="62" xfId="0" applyNumberFormat="1" applyFont="1" applyFill="1" applyBorder="1" applyAlignment="1">
      <alignment horizontal="center" vertical="center" wrapText="1"/>
    </xf>
    <xf numFmtId="1" fontId="12" fillId="2" borderId="48" xfId="0" applyNumberFormat="1" applyFont="1" applyFill="1" applyBorder="1" applyAlignment="1">
      <alignment horizontal="center" vertical="center" wrapText="1"/>
    </xf>
    <xf numFmtId="0" fontId="32" fillId="2" borderId="38" xfId="0" applyFont="1" applyFill="1" applyBorder="1" applyAlignment="1">
      <alignment vertical="center" wrapText="1"/>
    </xf>
    <xf numFmtId="0" fontId="1" fillId="2" borderId="34" xfId="0" applyFont="1" applyFill="1" applyBorder="1" applyAlignment="1">
      <alignment horizontal="center" vertical="center" wrapText="1"/>
    </xf>
    <xf numFmtId="0" fontId="32" fillId="2" borderId="53" xfId="0" applyFont="1" applyFill="1" applyBorder="1" applyAlignment="1">
      <alignment vertical="center" wrapText="1"/>
    </xf>
    <xf numFmtId="1" fontId="1" fillId="2" borderId="12"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0" fontId="1" fillId="2" borderId="39" xfId="0" applyFont="1" applyFill="1" applyBorder="1" applyAlignment="1">
      <alignment horizontal="left" vertical="center" wrapText="1"/>
    </xf>
    <xf numFmtId="0" fontId="32" fillId="2" borderId="39" xfId="0" applyFont="1" applyFill="1" applyBorder="1" applyAlignment="1">
      <alignment vertical="center" wrapText="1"/>
    </xf>
    <xf numFmtId="1" fontId="1" fillId="2" borderId="0"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0" fontId="12" fillId="2" borderId="19" xfId="0" applyFont="1" applyFill="1" applyBorder="1" applyAlignment="1">
      <alignment vertical="center" wrapText="1"/>
    </xf>
    <xf numFmtId="1" fontId="1" fillId="2" borderId="58" xfId="0" applyNumberFormat="1" applyFont="1" applyFill="1" applyBorder="1" applyAlignment="1">
      <alignment horizontal="center" vertical="center" wrapText="1"/>
    </xf>
    <xf numFmtId="0" fontId="1" fillId="2" borderId="39" xfId="0" applyFont="1" applyFill="1" applyBorder="1" applyAlignment="1">
      <alignment horizontal="center" vertical="center" wrapText="1"/>
    </xf>
    <xf numFmtId="1" fontId="1" fillId="2" borderId="49" xfId="0" applyNumberFormat="1" applyFont="1" applyFill="1" applyBorder="1" applyAlignment="1">
      <alignment horizontal="center" vertical="center" wrapText="1"/>
    </xf>
    <xf numFmtId="1" fontId="1" fillId="2" borderId="39"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1" fontId="1" fillId="2" borderId="37" xfId="0" applyNumberFormat="1"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56" xfId="0" applyFont="1" applyFill="1" applyBorder="1" applyAlignment="1">
      <alignment horizontal="justify" vertical="center" wrapText="1"/>
    </xf>
    <xf numFmtId="1" fontId="1" fillId="2" borderId="19" xfId="0" applyNumberFormat="1" applyFont="1" applyFill="1" applyBorder="1" applyAlignment="1">
      <alignment horizontal="center" vertical="center" wrapText="1"/>
    </xf>
    <xf numFmtId="1" fontId="1" fillId="2" borderId="27" xfId="0" applyNumberFormat="1" applyFont="1" applyFill="1" applyBorder="1" applyAlignment="1">
      <alignment horizontal="center" vertical="center" wrapText="1"/>
    </xf>
    <xf numFmtId="1" fontId="1" fillId="2" borderId="9" xfId="0" applyNumberFormat="1" applyFont="1" applyFill="1" applyBorder="1" applyAlignment="1">
      <alignment horizontal="center" vertical="center" wrapText="1"/>
    </xf>
    <xf numFmtId="1" fontId="1" fillId="2" borderId="24" xfId="0" applyNumberFormat="1" applyFont="1" applyFill="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51" xfId="0" applyNumberFormat="1" applyFont="1" applyFill="1" applyBorder="1" applyAlignment="1">
      <alignment horizontal="center" vertical="center" wrapText="1"/>
    </xf>
    <xf numFmtId="1" fontId="1" fillId="2" borderId="21" xfId="0" applyNumberFormat="1" applyFont="1" applyFill="1" applyBorder="1" applyAlignment="1">
      <alignment horizontal="center" vertical="center" wrapText="1"/>
    </xf>
    <xf numFmtId="1" fontId="1" fillId="2" borderId="23" xfId="0" applyNumberFormat="1" applyFont="1" applyFill="1" applyBorder="1" applyAlignment="1">
      <alignment horizontal="center" vertical="center" wrapText="1"/>
    </xf>
    <xf numFmtId="0" fontId="12" fillId="2" borderId="22" xfId="0" applyFont="1" applyFill="1" applyBorder="1" applyAlignment="1">
      <alignment horizontal="justify" vertical="center" wrapText="1"/>
    </xf>
    <xf numFmtId="0" fontId="1" fillId="2"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35" fillId="2" borderId="0" xfId="0" applyFont="1" applyFill="1" applyAlignment="1">
      <alignment vertical="center" wrapText="1"/>
    </xf>
    <xf numFmtId="0" fontId="34" fillId="2" borderId="31" xfId="0" applyFont="1" applyFill="1" applyBorder="1" applyAlignment="1">
      <alignment horizontal="left" vertical="center" wrapText="1"/>
    </xf>
    <xf numFmtId="0" fontId="34" fillId="2" borderId="0" xfId="0" applyFont="1" applyFill="1" applyBorder="1" applyAlignment="1">
      <alignment horizontal="left" vertical="center" wrapText="1"/>
    </xf>
    <xf numFmtId="1" fontId="34" fillId="2" borderId="11" xfId="0" applyNumberFormat="1" applyFont="1" applyFill="1" applyBorder="1" applyAlignment="1">
      <alignment horizontal="center" vertical="center" wrapText="1"/>
    </xf>
    <xf numFmtId="1" fontId="34" fillId="2" borderId="2" xfId="0"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14" xfId="0" applyFont="1" applyFill="1" applyBorder="1" applyAlignment="1">
      <alignment horizontal="center" vertical="center" wrapText="1"/>
    </xf>
    <xf numFmtId="1" fontId="34" fillId="2" borderId="10"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1" fontId="34" fillId="2" borderId="14" xfId="0" applyNumberFormat="1" applyFont="1" applyFill="1" applyBorder="1" applyAlignment="1">
      <alignment horizontal="center" vertical="center" wrapText="1"/>
    </xf>
    <xf numFmtId="1" fontId="34" fillId="2" borderId="12" xfId="0" applyNumberFormat="1"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0" xfId="0" applyFont="1" applyFill="1" applyBorder="1" applyAlignment="1">
      <alignment horizontal="center" vertical="center" wrapText="1"/>
    </xf>
    <xf numFmtId="1" fontId="34" fillId="2" borderId="69" xfId="0" applyNumberFormat="1" applyFont="1" applyFill="1" applyBorder="1" applyAlignment="1">
      <alignment horizontal="center" vertical="center" wrapText="1"/>
    </xf>
    <xf numFmtId="1" fontId="34" fillId="2" borderId="13" xfId="0" applyNumberFormat="1"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35" xfId="0" applyFont="1" applyFill="1" applyBorder="1" applyAlignment="1">
      <alignment horizontal="center" vertical="center" wrapText="1"/>
    </xf>
    <xf numFmtId="1" fontId="34" fillId="2" borderId="36" xfId="0" applyNumberFormat="1" applyFont="1" applyFill="1" applyBorder="1" applyAlignment="1">
      <alignment horizontal="center" vertical="center" wrapText="1"/>
    </xf>
    <xf numFmtId="0" fontId="34" fillId="2" borderId="72" xfId="0" applyFont="1" applyFill="1" applyBorder="1" applyAlignment="1">
      <alignment horizontal="center" vertical="center" wrapText="1"/>
    </xf>
    <xf numFmtId="0" fontId="0" fillId="2" borderId="0" xfId="0" applyFill="1" applyAlignment="1">
      <alignment wrapText="1"/>
    </xf>
    <xf numFmtId="1" fontId="0" fillId="2" borderId="0" xfId="0" applyNumberFormat="1" applyFill="1" applyAlignment="1">
      <alignment horizontal="center" wrapText="1"/>
    </xf>
    <xf numFmtId="0" fontId="0" fillId="2" borderId="0" xfId="0" applyFill="1" applyAlignment="1">
      <alignment horizontal="center" wrapText="1"/>
    </xf>
    <xf numFmtId="0" fontId="0" fillId="2" borderId="0" xfId="0" applyFill="1" applyAlignment="1">
      <alignment horizontal="left" wrapText="1"/>
    </xf>
    <xf numFmtId="0" fontId="36" fillId="2" borderId="0" xfId="0" applyFont="1" applyFill="1" applyAlignment="1">
      <alignment wrapText="1"/>
    </xf>
    <xf numFmtId="0" fontId="6"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vertical="center"/>
    </xf>
    <xf numFmtId="0" fontId="24" fillId="0" borderId="0" xfId="0" applyFont="1" applyAlignment="1">
      <alignment horizontal="justify" vertical="center"/>
    </xf>
    <xf numFmtId="0" fontId="3" fillId="3" borderId="0" xfId="0" applyFont="1" applyFill="1" applyAlignment="1">
      <alignment horizontal="justify" vertical="center"/>
    </xf>
    <xf numFmtId="0" fontId="5" fillId="3" borderId="0" xfId="0" applyFont="1" applyFill="1" applyAlignment="1">
      <alignment horizontal="justify" vertical="center"/>
    </xf>
    <xf numFmtId="0" fontId="37" fillId="0" borderId="0" xfId="0" applyFont="1" applyAlignment="1">
      <alignment horizontal="justify" vertical="center"/>
    </xf>
    <xf numFmtId="0" fontId="37" fillId="0" borderId="0" xfId="0" applyFont="1" applyAlignment="1">
      <alignment vertical="center" wrapText="1"/>
    </xf>
    <xf numFmtId="0" fontId="39" fillId="0" borderId="0" xfId="0" applyFont="1" applyAlignment="1">
      <alignment horizontal="left" vertical="center"/>
    </xf>
    <xf numFmtId="0" fontId="37" fillId="0" borderId="0" xfId="0" applyFont="1" applyAlignment="1">
      <alignment horizontal="left" vertical="center"/>
    </xf>
    <xf numFmtId="0" fontId="3" fillId="0" borderId="0" xfId="0" applyFont="1" applyFill="1" applyAlignment="1">
      <alignment horizontal="justify" vertical="center"/>
    </xf>
    <xf numFmtId="0" fontId="5" fillId="0" borderId="0" xfId="0" applyFont="1" applyAlignment="1">
      <alignment horizontal="justify" vertical="center"/>
    </xf>
    <xf numFmtId="0" fontId="3" fillId="0" borderId="0" xfId="0" applyFont="1" applyAlignment="1">
      <alignment vertical="center" wrapText="1"/>
    </xf>
    <xf numFmtId="0" fontId="3"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2" fillId="0" borderId="4" xfId="0" applyFont="1" applyBorder="1" applyAlignment="1">
      <alignment horizontal="center"/>
    </xf>
    <xf numFmtId="0" fontId="3" fillId="0" borderId="0" xfId="0" applyFont="1" applyAlignment="1">
      <alignment horizontal="right"/>
    </xf>
    <xf numFmtId="0" fontId="5" fillId="0" borderId="1" xfId="0" applyFont="1" applyBorder="1" applyAlignment="1">
      <alignment horizontal="center"/>
    </xf>
    <xf numFmtId="0" fontId="0" fillId="0" borderId="0" xfId="0" applyAlignment="1">
      <alignment horizontal="left"/>
    </xf>
    <xf numFmtId="0" fontId="4" fillId="0" borderId="0" xfId="0" applyFont="1" applyAlignment="1">
      <alignment horizontal="right"/>
    </xf>
    <xf numFmtId="0" fontId="14" fillId="0" borderId="0" xfId="0" applyFont="1" applyFill="1" applyAlignment="1">
      <alignment horizontal="center"/>
    </xf>
    <xf numFmtId="0" fontId="0" fillId="0" borderId="0" xfId="0" applyAlignment="1"/>
    <xf numFmtId="0" fontId="14" fillId="0" borderId="0" xfId="0" applyFont="1" applyFill="1" applyAlignment="1"/>
    <xf numFmtId="0" fontId="0" fillId="0" borderId="0" xfId="0" applyFill="1" applyAlignment="1"/>
    <xf numFmtId="0" fontId="6" fillId="0" borderId="0" xfId="0" applyFont="1" applyAlignment="1"/>
    <xf numFmtId="0" fontId="5" fillId="0" borderId="0" xfId="0" applyFont="1" applyBorder="1" applyAlignment="1">
      <alignment horizontal="left"/>
    </xf>
    <xf numFmtId="0" fontId="18" fillId="0" borderId="0" xfId="0" applyFont="1" applyAlignment="1">
      <alignment horizontal="left"/>
    </xf>
    <xf numFmtId="49" fontId="1" fillId="0" borderId="2" xfId="0" applyNumberFormat="1" applyFont="1" applyBorder="1" applyAlignment="1">
      <alignment horizontal="center"/>
    </xf>
    <xf numFmtId="49" fontId="1" fillId="0" borderId="2" xfId="0" applyNumberFormat="1" applyFont="1" applyBorder="1" applyAlignment="1">
      <alignment horizontal="center" vertical="center" textRotation="90"/>
    </xf>
    <xf numFmtId="49" fontId="1" fillId="0" borderId="8" xfId="0" applyNumberFormat="1" applyFont="1" applyBorder="1" applyAlignment="1">
      <alignment horizontal="center" textRotation="90"/>
    </xf>
    <xf numFmtId="49" fontId="1" fillId="0" borderId="17" xfId="0" applyNumberFormat="1" applyFont="1" applyBorder="1" applyAlignment="1">
      <alignment horizontal="center" textRotation="90"/>
    </xf>
    <xf numFmtId="49" fontId="1" fillId="0" borderId="15" xfId="0" applyNumberFormat="1" applyFont="1" applyBorder="1" applyAlignment="1">
      <alignment horizontal="center" textRotation="90"/>
    </xf>
    <xf numFmtId="49" fontId="6" fillId="0" borderId="0" xfId="4" applyNumberFormat="1" applyFont="1" applyAlignment="1">
      <alignment horizontal="center"/>
    </xf>
    <xf numFmtId="49" fontId="1" fillId="0" borderId="8" xfId="0" applyNumberFormat="1" applyFont="1" applyBorder="1" applyAlignment="1">
      <alignment horizontal="center" textRotation="90" readingOrder="1"/>
    </xf>
    <xf numFmtId="49" fontId="1" fillId="0" borderId="15" xfId="0" applyNumberFormat="1" applyFont="1" applyBorder="1" applyAlignment="1">
      <alignment horizontal="center" textRotation="90" readingOrder="1"/>
    </xf>
    <xf numFmtId="49" fontId="1" fillId="0" borderId="0" xfId="0" applyNumberFormat="1" applyFont="1" applyAlignment="1">
      <alignment horizontal="center" vertical="top" wrapText="1"/>
    </xf>
    <xf numFmtId="49" fontId="19" fillId="0" borderId="0" xfId="0" applyNumberFormat="1" applyFont="1" applyAlignment="1">
      <alignment horizontal="center" vertical="top" wrapText="1"/>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3" fillId="0" borderId="0" xfId="0" applyNumberFormat="1" applyFont="1" applyAlignment="1">
      <alignment horizontal="left"/>
    </xf>
    <xf numFmtId="0" fontId="27" fillId="0" borderId="0" xfId="0" applyFont="1" applyAlignment="1">
      <alignment vertical="top" wrapText="1"/>
    </xf>
    <xf numFmtId="49" fontId="6" fillId="0" borderId="0" xfId="0" applyNumberFormat="1" applyFont="1" applyAlignment="1">
      <alignment horizontal="center"/>
    </xf>
    <xf numFmtId="49" fontId="17" fillId="0" borderId="2" xfId="0" applyNumberFormat="1" applyFont="1" applyBorder="1" applyAlignment="1">
      <alignment horizontal="center" vertical="top" wrapText="1"/>
    </xf>
    <xf numFmtId="49" fontId="12" fillId="0" borderId="3" xfId="0" applyNumberFormat="1" applyFont="1" applyBorder="1" applyAlignment="1">
      <alignment horizontal="center" vertical="top" wrapText="1"/>
    </xf>
    <xf numFmtId="49" fontId="12" fillId="0" borderId="4"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1" xfId="0" applyNumberFormat="1" applyFont="1" applyBorder="1" applyAlignment="1">
      <alignment horizontal="center" vertical="top" wrapText="1"/>
    </xf>
    <xf numFmtId="49" fontId="17" fillId="0" borderId="3" xfId="0" applyNumberFormat="1" applyFont="1" applyBorder="1" applyAlignment="1">
      <alignment horizontal="center" vertical="top" wrapText="1"/>
    </xf>
    <xf numFmtId="49" fontId="17" fillId="0" borderId="4" xfId="0" applyNumberFormat="1" applyFont="1" applyBorder="1" applyAlignment="1">
      <alignment horizontal="center" vertical="top" wrapText="1"/>
    </xf>
    <xf numFmtId="49" fontId="17" fillId="0" borderId="6" xfId="0" applyNumberFormat="1" applyFont="1" applyBorder="1" applyAlignment="1">
      <alignment horizontal="center" vertical="top" wrapText="1"/>
    </xf>
    <xf numFmtId="49" fontId="17" fillId="0" borderId="1" xfId="0" applyNumberFormat="1" applyFont="1" applyBorder="1" applyAlignment="1">
      <alignment horizontal="center" vertical="top" wrapText="1"/>
    </xf>
    <xf numFmtId="49" fontId="17" fillId="0" borderId="5" xfId="0" applyNumberFormat="1" applyFont="1" applyBorder="1" applyAlignment="1">
      <alignment horizontal="center" vertical="top" wrapText="1"/>
    </xf>
    <xf numFmtId="49" fontId="17" fillId="0" borderId="7" xfId="0" applyNumberFormat="1" applyFont="1" applyBorder="1" applyAlignment="1">
      <alignment horizontal="center" vertical="top" wrapText="1"/>
    </xf>
    <xf numFmtId="49" fontId="17" fillId="0" borderId="12" xfId="0" applyNumberFormat="1" applyFont="1" applyBorder="1" applyAlignment="1">
      <alignment horizontal="center" vertical="top" wrapText="1"/>
    </xf>
    <xf numFmtId="49" fontId="17" fillId="0" borderId="29" xfId="0" applyNumberFormat="1" applyFont="1" applyBorder="1" applyAlignment="1">
      <alignment horizontal="center" vertical="top" wrapText="1"/>
    </xf>
    <xf numFmtId="49" fontId="17" fillId="0" borderId="10" xfId="0" applyNumberFormat="1" applyFont="1" applyBorder="1" applyAlignment="1">
      <alignment horizontal="center" vertical="top" wrapText="1"/>
    </xf>
    <xf numFmtId="49" fontId="16" fillId="0" borderId="2" xfId="0" applyNumberFormat="1" applyFont="1" applyBorder="1" applyAlignment="1">
      <alignment horizontal="center"/>
    </xf>
    <xf numFmtId="164" fontId="16" fillId="0" borderId="12" xfId="0" applyNumberFormat="1" applyFont="1" applyBorder="1" applyAlignment="1">
      <alignment horizontal="center"/>
    </xf>
    <xf numFmtId="164" fontId="16" fillId="0" borderId="29" xfId="0" applyNumberFormat="1" applyFont="1" applyBorder="1" applyAlignment="1">
      <alignment horizontal="center"/>
    </xf>
    <xf numFmtId="164" fontId="16" fillId="0" borderId="10" xfId="0" applyNumberFormat="1" applyFont="1" applyBorder="1" applyAlignment="1">
      <alignment horizontal="center"/>
    </xf>
    <xf numFmtId="49" fontId="12" fillId="0" borderId="2" xfId="0" applyNumberFormat="1" applyFont="1" applyBorder="1" applyAlignment="1">
      <alignment horizontal="center"/>
    </xf>
    <xf numFmtId="49" fontId="12" fillId="0" borderId="12" xfId="0" applyNumberFormat="1" applyFont="1" applyBorder="1" applyAlignment="1">
      <alignment horizontal="center"/>
    </xf>
    <xf numFmtId="49" fontId="12" fillId="0" borderId="29" xfId="0" applyNumberFormat="1" applyFont="1" applyBorder="1" applyAlignment="1">
      <alignment horizontal="center"/>
    </xf>
    <xf numFmtId="49" fontId="17" fillId="0" borderId="2" xfId="0" applyNumberFormat="1" applyFont="1" applyBorder="1" applyAlignment="1">
      <alignment horizontal="center"/>
    </xf>
    <xf numFmtId="164" fontId="17" fillId="0" borderId="12" xfId="0" applyNumberFormat="1" applyFont="1" applyBorder="1" applyAlignment="1">
      <alignment horizontal="center"/>
    </xf>
    <xf numFmtId="164" fontId="17" fillId="0" borderId="29" xfId="0" applyNumberFormat="1" applyFont="1" applyBorder="1" applyAlignment="1">
      <alignment horizontal="center"/>
    </xf>
    <xf numFmtId="164" fontId="17" fillId="0" borderId="10" xfId="0" applyNumberFormat="1" applyFont="1" applyBorder="1" applyAlignment="1">
      <alignment horizontal="center"/>
    </xf>
    <xf numFmtId="49" fontId="16" fillId="0" borderId="12" xfId="0" applyNumberFormat="1" applyFont="1" applyBorder="1" applyAlignment="1">
      <alignment horizontal="center"/>
    </xf>
    <xf numFmtId="49" fontId="16" fillId="0" borderId="29" xfId="0" applyNumberFormat="1" applyFont="1" applyBorder="1" applyAlignment="1">
      <alignment horizontal="center"/>
    </xf>
    <xf numFmtId="49" fontId="16" fillId="0" borderId="10" xfId="0" applyNumberFormat="1" applyFont="1" applyBorder="1" applyAlignment="1">
      <alignment horizontal="center"/>
    </xf>
    <xf numFmtId="0" fontId="12" fillId="0" borderId="12" xfId="0" applyNumberFormat="1" applyFont="1" applyBorder="1" applyAlignment="1">
      <alignment horizontal="center"/>
    </xf>
    <xf numFmtId="0" fontId="12" fillId="0" borderId="29" xfId="0" applyNumberFormat="1" applyFont="1" applyBorder="1" applyAlignment="1">
      <alignment horizontal="center"/>
    </xf>
    <xf numFmtId="0" fontId="12" fillId="0" borderId="10" xfId="0" applyNumberFormat="1" applyFont="1" applyBorder="1" applyAlignment="1">
      <alignment horizontal="center"/>
    </xf>
    <xf numFmtId="0" fontId="12" fillId="0" borderId="2" xfId="0" applyNumberFormat="1" applyFont="1" applyBorder="1" applyAlignment="1">
      <alignment horizontal="center"/>
    </xf>
    <xf numFmtId="164" fontId="16" fillId="0" borderId="2" xfId="0" applyNumberFormat="1" applyFont="1" applyBorder="1" applyAlignment="1">
      <alignment horizontal="center"/>
    </xf>
    <xf numFmtId="164" fontId="17" fillId="0" borderId="2" xfId="0" applyNumberFormat="1" applyFont="1" applyBorder="1" applyAlignment="1">
      <alignment horizontal="center"/>
    </xf>
    <xf numFmtId="0" fontId="6" fillId="0" borderId="0" xfId="0" applyFont="1" applyAlignment="1">
      <alignment horizontal="center" vertical="center"/>
    </xf>
    <xf numFmtId="0" fontId="5" fillId="0" borderId="0" xfId="0" applyFont="1" applyBorder="1" applyAlignment="1">
      <alignment horizontal="center" vertical="center"/>
    </xf>
    <xf numFmtId="0" fontId="3" fillId="2" borderId="0" xfId="3" applyFont="1" applyFill="1" applyBorder="1" applyAlignment="1">
      <alignment horizontal="left"/>
    </xf>
    <xf numFmtId="1" fontId="34" fillId="2" borderId="10" xfId="0" applyNumberFormat="1" applyFont="1" applyFill="1" applyBorder="1" applyAlignment="1">
      <alignment horizontal="left" vertical="center" wrapText="1"/>
    </xf>
    <xf numFmtId="1" fontId="34" fillId="2" borderId="2" xfId="0" applyNumberFormat="1" applyFont="1" applyFill="1" applyBorder="1" applyAlignment="1">
      <alignment horizontal="left" vertical="center" wrapText="1"/>
    </xf>
    <xf numFmtId="1" fontId="34" fillId="2" borderId="12" xfId="0" applyNumberFormat="1"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1" fontId="34" fillId="2" borderId="36" xfId="0" applyNumberFormat="1" applyFont="1" applyFill="1" applyBorder="1" applyAlignment="1">
      <alignment horizontal="left" vertical="center" wrapText="1"/>
    </xf>
    <xf numFmtId="1" fontId="34" fillId="2" borderId="13" xfId="0" applyNumberFormat="1" applyFont="1" applyFill="1" applyBorder="1" applyAlignment="1">
      <alignment horizontal="left" vertical="center" wrapText="1"/>
    </xf>
    <xf numFmtId="1" fontId="34" fillId="2" borderId="72" xfId="0" applyNumberFormat="1" applyFont="1" applyFill="1" applyBorder="1" applyAlignment="1">
      <alignment horizontal="left" vertical="center" wrapText="1"/>
    </xf>
    <xf numFmtId="0" fontId="35" fillId="2" borderId="6" xfId="0" applyFont="1" applyFill="1" applyBorder="1" applyAlignment="1">
      <alignment horizontal="center" vertical="center" wrapText="1"/>
    </xf>
    <xf numFmtId="0" fontId="35" fillId="2" borderId="12" xfId="0" applyFont="1" applyFill="1" applyBorder="1" applyAlignment="1">
      <alignment horizontal="center" vertical="center" wrapText="1"/>
    </xf>
    <xf numFmtId="1" fontId="34" fillId="2" borderId="33" xfId="0" applyNumberFormat="1" applyFont="1" applyFill="1" applyBorder="1" applyAlignment="1">
      <alignment horizontal="center" vertical="center" wrapText="1"/>
    </xf>
    <xf numFmtId="1" fontId="34" fillId="2" borderId="11" xfId="0" applyNumberFormat="1" applyFont="1" applyFill="1" applyBorder="1" applyAlignment="1">
      <alignment horizontal="center" vertical="center" wrapText="1"/>
    </xf>
    <xf numFmtId="1" fontId="34" fillId="2" borderId="15" xfId="0" applyNumberFormat="1" applyFont="1" applyFill="1" applyBorder="1" applyAlignment="1">
      <alignment horizontal="center" vertical="center" wrapText="1"/>
    </xf>
    <xf numFmtId="1" fontId="34" fillId="2" borderId="2" xfId="0" applyNumberFormat="1"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47" xfId="0" applyFont="1" applyFill="1" applyBorder="1" applyAlignment="1">
      <alignment horizontal="center" vertical="center" wrapText="1"/>
    </xf>
    <xf numFmtId="0" fontId="35" fillId="2" borderId="14" xfId="0" applyFont="1" applyFill="1" applyBorder="1" applyAlignment="1">
      <alignment horizontal="center" vertical="center" wrapText="1"/>
    </xf>
    <xf numFmtId="1" fontId="34" fillId="2" borderId="7" xfId="0" applyNumberFormat="1" applyFont="1" applyFill="1" applyBorder="1" applyAlignment="1">
      <alignment horizontal="center" vertical="center" wrapText="1"/>
    </xf>
    <xf numFmtId="1" fontId="34" fillId="2" borderId="10" xfId="0" applyNumberFormat="1" applyFont="1" applyFill="1" applyBorder="1" applyAlignment="1">
      <alignment horizontal="center" vertical="center" wrapText="1"/>
    </xf>
    <xf numFmtId="1" fontId="30" fillId="2" borderId="67" xfId="0" applyNumberFormat="1" applyFont="1" applyFill="1" applyBorder="1" applyAlignment="1">
      <alignment horizontal="center" textRotation="90" wrapText="1"/>
    </xf>
    <xf numFmtId="1" fontId="30" fillId="2" borderId="36" xfId="0" applyNumberFormat="1" applyFont="1" applyFill="1" applyBorder="1" applyAlignment="1">
      <alignment horizontal="center" textRotation="90" wrapText="1"/>
    </xf>
    <xf numFmtId="1" fontId="30" fillId="2" borderId="70" xfId="0" applyNumberFormat="1" applyFont="1" applyFill="1" applyBorder="1" applyAlignment="1">
      <alignment horizontal="center" textRotation="90" wrapText="1"/>
    </xf>
    <xf numFmtId="1" fontId="30" fillId="2" borderId="72" xfId="0" applyNumberFormat="1" applyFont="1" applyFill="1" applyBorder="1" applyAlignment="1">
      <alignment horizontal="center" textRotation="90" wrapText="1"/>
    </xf>
    <xf numFmtId="1" fontId="30" fillId="2" borderId="68" xfId="0" applyNumberFormat="1" applyFont="1" applyFill="1" applyBorder="1" applyAlignment="1">
      <alignment horizontal="center" textRotation="90" wrapText="1"/>
    </xf>
    <xf numFmtId="1" fontId="30" fillId="2" borderId="69" xfId="0" applyNumberFormat="1" applyFont="1" applyFill="1" applyBorder="1" applyAlignment="1">
      <alignment horizontal="center" textRotation="90" wrapText="1"/>
    </xf>
    <xf numFmtId="1" fontId="30" fillId="2" borderId="65" xfId="0" applyNumberFormat="1" applyFont="1" applyFill="1" applyBorder="1" applyAlignment="1">
      <alignment horizontal="center" textRotation="90" wrapText="1"/>
    </xf>
    <xf numFmtId="1" fontId="30" fillId="2" borderId="13" xfId="0" applyNumberFormat="1" applyFont="1" applyFill="1" applyBorder="1" applyAlignment="1">
      <alignment horizontal="center" textRotation="90" wrapText="1"/>
    </xf>
    <xf numFmtId="1" fontId="30" fillId="2" borderId="66" xfId="0" applyNumberFormat="1" applyFont="1" applyFill="1" applyBorder="1" applyAlignment="1">
      <alignment horizontal="center" textRotation="90" wrapText="1"/>
    </xf>
    <xf numFmtId="1" fontId="30" fillId="2" borderId="35" xfId="0" applyNumberFormat="1" applyFont="1" applyFill="1" applyBorder="1" applyAlignment="1">
      <alignment horizontal="center" textRotation="90" wrapText="1"/>
    </xf>
    <xf numFmtId="0" fontId="34" fillId="2" borderId="31" xfId="0" applyFont="1" applyFill="1" applyBorder="1" applyAlignment="1">
      <alignment horizontal="left" vertical="center" wrapText="1"/>
    </xf>
    <xf numFmtId="0" fontId="34" fillId="2" borderId="0" xfId="0" applyFont="1" applyFill="1" applyBorder="1" applyAlignment="1">
      <alignment horizontal="left" vertical="center" wrapText="1"/>
    </xf>
    <xf numFmtId="1" fontId="34" fillId="2" borderId="52" xfId="0" applyNumberFormat="1" applyFont="1" applyFill="1" applyBorder="1" applyAlignment="1">
      <alignment horizontal="center" vertical="center" textRotation="90" wrapText="1"/>
    </xf>
    <xf numFmtId="1" fontId="34" fillId="2" borderId="25" xfId="0" applyNumberFormat="1" applyFont="1" applyFill="1" applyBorder="1" applyAlignment="1">
      <alignment horizontal="center" vertical="center" textRotation="90" wrapText="1"/>
    </xf>
    <xf numFmtId="1" fontId="34" fillId="2" borderId="7" xfId="0" applyNumberFormat="1" applyFont="1" applyFill="1" applyBorder="1" applyAlignment="1">
      <alignment horizontal="left" vertical="center" wrapText="1"/>
    </xf>
    <xf numFmtId="1" fontId="34" fillId="2" borderId="15" xfId="0" applyNumberFormat="1" applyFont="1" applyFill="1" applyBorder="1" applyAlignment="1">
      <alignment horizontal="left" vertical="center" wrapText="1"/>
    </xf>
    <xf numFmtId="1" fontId="34" fillId="2" borderId="6" xfId="0" applyNumberFormat="1"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0" xfId="0" applyFont="1" applyFill="1" applyBorder="1" applyAlignment="1">
      <alignment horizontal="left" vertical="center" wrapText="1"/>
    </xf>
    <xf numFmtId="1" fontId="12" fillId="2" borderId="19" xfId="0" applyNumberFormat="1" applyFont="1" applyFill="1" applyBorder="1" applyAlignment="1">
      <alignment horizontal="center" vertical="center" wrapText="1"/>
    </xf>
    <xf numFmtId="1" fontId="12" fillId="2" borderId="22" xfId="0" applyNumberFormat="1" applyFont="1" applyFill="1" applyBorder="1" applyAlignment="1">
      <alignment horizontal="center" vertical="center" wrapText="1"/>
    </xf>
    <xf numFmtId="1" fontId="12" fillId="2" borderId="27" xfId="0" applyNumberFormat="1" applyFont="1" applyFill="1" applyBorder="1" applyAlignment="1">
      <alignment horizontal="center" vertical="center" wrapText="1"/>
    </xf>
    <xf numFmtId="1" fontId="28" fillId="2" borderId="24" xfId="0" applyNumberFormat="1"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51" xfId="0" applyFont="1" applyFill="1" applyBorder="1" applyAlignment="1">
      <alignment horizontal="center" vertical="center" wrapText="1"/>
    </xf>
    <xf numFmtId="1" fontId="28" fillId="2" borderId="21" xfId="0" applyNumberFormat="1"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75" xfId="0" applyFont="1" applyFill="1" applyBorder="1" applyAlignment="1">
      <alignment horizontal="center" vertical="center" wrapText="1"/>
    </xf>
    <xf numFmtId="0" fontId="28" fillId="2" borderId="59" xfId="0" applyFont="1" applyFill="1" applyBorder="1" applyAlignment="1">
      <alignment horizontal="center" vertical="center" wrapText="1"/>
    </xf>
    <xf numFmtId="0" fontId="28" fillId="2" borderId="60" xfId="0" applyFont="1" applyFill="1" applyBorder="1" applyAlignment="1">
      <alignment horizontal="center" vertical="center" wrapText="1"/>
    </xf>
    <xf numFmtId="0" fontId="28" fillId="2" borderId="61" xfId="0"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52"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74"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76" xfId="0" applyFont="1" applyFill="1" applyBorder="1" applyAlignment="1">
      <alignment horizontal="center" vertical="center" wrapText="1"/>
    </xf>
    <xf numFmtId="0" fontId="29" fillId="2" borderId="40" xfId="0" applyFont="1" applyFill="1" applyBorder="1" applyAlignment="1">
      <alignment horizontal="center" wrapText="1"/>
    </xf>
    <xf numFmtId="1" fontId="28" fillId="2" borderId="30" xfId="0" applyNumberFormat="1" applyFont="1" applyFill="1" applyBorder="1" applyAlignment="1">
      <alignment horizontal="center" vertical="center" textRotation="90" wrapText="1"/>
    </xf>
    <xf numFmtId="1" fontId="28" fillId="2" borderId="52" xfId="0" applyNumberFormat="1" applyFont="1" applyFill="1" applyBorder="1" applyAlignment="1">
      <alignment horizontal="center" vertical="center" textRotation="90" wrapText="1"/>
    </xf>
    <xf numFmtId="1" fontId="28" fillId="2" borderId="25" xfId="0" applyNumberFormat="1" applyFont="1" applyFill="1" applyBorder="1" applyAlignment="1">
      <alignment horizontal="center" vertical="center" textRotation="90" wrapText="1"/>
    </xf>
    <xf numFmtId="1" fontId="28" fillId="2" borderId="71" xfId="0" applyNumberFormat="1" applyFont="1" applyFill="1" applyBorder="1" applyAlignment="1">
      <alignment horizontal="center" vertical="center" wrapText="1"/>
    </xf>
    <xf numFmtId="1" fontId="28" fillId="2" borderId="60" xfId="0" applyNumberFormat="1" applyFont="1" applyFill="1" applyBorder="1" applyAlignment="1">
      <alignment horizontal="center" vertical="center" wrapText="1"/>
    </xf>
    <xf numFmtId="1" fontId="28" fillId="2" borderId="61" xfId="0" applyNumberFormat="1"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30" xfId="0" applyFont="1" applyFill="1" applyBorder="1" applyAlignment="1">
      <alignment horizontal="center" vertical="center" textRotation="90" wrapText="1"/>
    </xf>
    <xf numFmtId="0" fontId="28" fillId="2" borderId="52" xfId="0" applyFont="1" applyFill="1" applyBorder="1" applyAlignment="1">
      <alignment horizontal="center" vertical="center" textRotation="90" wrapText="1"/>
    </xf>
    <xf numFmtId="0" fontId="28" fillId="2" borderId="25" xfId="0" applyFont="1" applyFill="1" applyBorder="1" applyAlignment="1">
      <alignment horizontal="center" vertical="center" textRotation="90" wrapText="1"/>
    </xf>
    <xf numFmtId="0" fontId="28" fillId="2" borderId="28" xfId="0" applyFont="1" applyFill="1" applyBorder="1" applyAlignment="1">
      <alignment horizontal="center" vertical="center" textRotation="90" wrapText="1"/>
    </xf>
    <xf numFmtId="0" fontId="28" fillId="2" borderId="55" xfId="0" applyFont="1" applyFill="1" applyBorder="1" applyAlignment="1">
      <alignment horizontal="center" vertical="center" textRotation="90" wrapText="1"/>
    </xf>
    <xf numFmtId="0" fontId="28" fillId="2" borderId="56" xfId="0" applyFont="1" applyFill="1" applyBorder="1" applyAlignment="1">
      <alignment horizontal="center" vertical="center" textRotation="90" wrapText="1"/>
    </xf>
    <xf numFmtId="1" fontId="28" fillId="2" borderId="64" xfId="0" applyNumberFormat="1" applyFont="1" applyFill="1" applyBorder="1" applyAlignment="1">
      <alignment horizontal="center" textRotation="90" wrapText="1"/>
    </xf>
    <xf numFmtId="1" fontId="28" fillId="2" borderId="58" xfId="0" applyNumberFormat="1" applyFont="1" applyFill="1" applyBorder="1" applyAlignment="1">
      <alignment horizontal="center" textRotation="90" wrapText="1"/>
    </xf>
    <xf numFmtId="1" fontId="28" fillId="2" borderId="77" xfId="0" applyNumberFormat="1" applyFont="1" applyFill="1" applyBorder="1" applyAlignment="1">
      <alignment horizontal="center" textRotation="90" wrapText="1"/>
    </xf>
    <xf numFmtId="1" fontId="28" fillId="2" borderId="59" xfId="0" applyNumberFormat="1"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2" xfId="0" applyFont="1" applyFill="1" applyBorder="1" applyAlignment="1">
      <alignment horizontal="center" vertical="center" wrapText="1"/>
    </xf>
    <xf numFmtId="1" fontId="28" fillId="2" borderId="68" xfId="0" applyNumberFormat="1" applyFont="1" applyFill="1" applyBorder="1" applyAlignment="1">
      <alignment horizontal="center" vertical="center" wrapText="1"/>
    </xf>
    <xf numFmtId="1" fontId="28" fillId="2" borderId="65" xfId="0" applyNumberFormat="1" applyFont="1" applyFill="1" applyBorder="1" applyAlignment="1">
      <alignment horizontal="center" vertical="center" wrapText="1"/>
    </xf>
    <xf numFmtId="1" fontId="28" fillId="2" borderId="66" xfId="0" applyNumberFormat="1" applyFont="1" applyFill="1" applyBorder="1" applyAlignment="1">
      <alignment horizontal="center" vertical="center" wrapText="1"/>
    </xf>
    <xf numFmtId="1" fontId="28" fillId="2" borderId="69" xfId="0" applyNumberFormat="1" applyFont="1" applyFill="1" applyBorder="1" applyAlignment="1">
      <alignment horizontal="center" vertical="center" wrapText="1"/>
    </xf>
    <xf numFmtId="1" fontId="28" fillId="2" borderId="13" xfId="0" applyNumberFormat="1" applyFont="1" applyFill="1" applyBorder="1" applyAlignment="1">
      <alignment horizontal="center" vertical="center" wrapText="1"/>
    </xf>
    <xf numFmtId="1" fontId="28" fillId="2" borderId="35" xfId="0" applyNumberFormat="1" applyFont="1" applyFill="1" applyBorder="1" applyAlignment="1">
      <alignment horizontal="center" vertical="center" wrapText="1"/>
    </xf>
    <xf numFmtId="1" fontId="28" fillId="2" borderId="67" xfId="0" applyNumberFormat="1" applyFont="1" applyFill="1" applyBorder="1" applyAlignment="1">
      <alignment horizontal="center" textRotation="90" wrapText="1"/>
    </xf>
    <xf numFmtId="1" fontId="28" fillId="2" borderId="10" xfId="0" applyNumberFormat="1" applyFont="1" applyFill="1" applyBorder="1" applyAlignment="1">
      <alignment horizontal="center" textRotation="90" wrapText="1"/>
    </xf>
    <xf numFmtId="1" fontId="28" fillId="2" borderId="36" xfId="0" applyNumberFormat="1" applyFont="1" applyFill="1" applyBorder="1" applyAlignment="1">
      <alignment horizontal="center" textRotation="90" wrapText="1"/>
    </xf>
    <xf numFmtId="1" fontId="28" fillId="2" borderId="65" xfId="0" applyNumberFormat="1" applyFont="1" applyFill="1" applyBorder="1" applyAlignment="1">
      <alignment horizontal="center" textRotation="90" wrapText="1"/>
    </xf>
    <xf numFmtId="1" fontId="28" fillId="2" borderId="2" xfId="0" applyNumberFormat="1" applyFont="1" applyFill="1" applyBorder="1" applyAlignment="1">
      <alignment horizontal="center" textRotation="90" wrapText="1"/>
    </xf>
    <xf numFmtId="1" fontId="28" fillId="2" borderId="13" xfId="0" applyNumberFormat="1" applyFont="1" applyFill="1" applyBorder="1" applyAlignment="1">
      <alignment horizontal="center" textRotation="90" wrapText="1"/>
    </xf>
    <xf numFmtId="1" fontId="28" fillId="2" borderId="66" xfId="0" applyNumberFormat="1" applyFont="1" applyFill="1" applyBorder="1" applyAlignment="1">
      <alignment horizontal="center" textRotation="90" wrapText="1"/>
    </xf>
    <xf numFmtId="1" fontId="28" fillId="2" borderId="14" xfId="0" applyNumberFormat="1" applyFont="1" applyFill="1" applyBorder="1" applyAlignment="1">
      <alignment horizontal="center" textRotation="90" wrapText="1"/>
    </xf>
    <xf numFmtId="1" fontId="28" fillId="2" borderId="35" xfId="0" applyNumberFormat="1" applyFont="1" applyFill="1" applyBorder="1" applyAlignment="1">
      <alignment horizontal="center" textRotation="90" wrapText="1"/>
    </xf>
    <xf numFmtId="1" fontId="28" fillId="2" borderId="37" xfId="0" applyNumberFormat="1" applyFont="1" applyFill="1" applyBorder="1" applyAlignment="1">
      <alignment horizontal="center" textRotation="90" wrapText="1"/>
    </xf>
    <xf numFmtId="1" fontId="28" fillId="2" borderId="54" xfId="0" applyNumberFormat="1" applyFont="1" applyFill="1" applyBorder="1" applyAlignment="1">
      <alignment horizontal="center" textRotation="90" wrapText="1"/>
    </xf>
    <xf numFmtId="1" fontId="29" fillId="2" borderId="21" xfId="0" applyNumberFormat="1" applyFont="1" applyFill="1" applyBorder="1" applyAlignment="1">
      <alignment horizontal="center" wrapText="1"/>
    </xf>
    <xf numFmtId="1" fontId="29" fillId="2" borderId="20" xfId="0" applyNumberFormat="1" applyFont="1" applyFill="1" applyBorder="1" applyAlignment="1">
      <alignment horizontal="center" wrapText="1"/>
    </xf>
    <xf numFmtId="1" fontId="29" fillId="2" borderId="23" xfId="0" applyNumberFormat="1" applyFont="1" applyFill="1" applyBorder="1" applyAlignment="1">
      <alignment horizontal="center" wrapText="1"/>
    </xf>
    <xf numFmtId="0" fontId="17" fillId="0" borderId="2" xfId="2" applyFont="1" applyBorder="1" applyAlignment="1">
      <alignment horizontal="left" vertical="center" wrapText="1"/>
    </xf>
    <xf numFmtId="0" fontId="16" fillId="0" borderId="8" xfId="2" applyFont="1" applyBorder="1" applyAlignment="1">
      <alignment horizontal="left" vertical="center"/>
    </xf>
    <xf numFmtId="0" fontId="16" fillId="0" borderId="17" xfId="2" applyFont="1" applyBorder="1" applyAlignment="1">
      <alignment horizontal="left" vertical="center"/>
    </xf>
    <xf numFmtId="0" fontId="16" fillId="0" borderId="15" xfId="2" applyFont="1" applyBorder="1" applyAlignment="1">
      <alignment horizontal="left" vertical="center"/>
    </xf>
    <xf numFmtId="0" fontId="17" fillId="0" borderId="12" xfId="2" applyFont="1" applyBorder="1" applyAlignment="1">
      <alignment horizontal="left" vertical="center" wrapText="1"/>
    </xf>
    <xf numFmtId="0" fontId="17" fillId="0" borderId="10" xfId="2" applyFont="1" applyBorder="1" applyAlignment="1">
      <alignment horizontal="left" vertical="center" wrapText="1"/>
    </xf>
    <xf numFmtId="0" fontId="17" fillId="0" borderId="2" xfId="2" applyFont="1" applyBorder="1" applyAlignment="1">
      <alignment horizontal="center" vertical="center" wrapText="1"/>
    </xf>
  </cellXfs>
  <cellStyles count="5">
    <cellStyle name="Гиперссылка 2" xfId="1"/>
    <cellStyle name="Обычный" xfId="0" builtinId="0"/>
    <cellStyle name="Обычный 2" xfId="2"/>
    <cellStyle name="Обычный 2 3" xfId="4"/>
    <cellStyle name="Обычный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X34"/>
  <sheetViews>
    <sheetView workbookViewId="0">
      <selection activeCell="G24" sqref="G24"/>
    </sheetView>
  </sheetViews>
  <sheetFormatPr defaultRowHeight="12.75" x14ac:dyDescent="0.2"/>
  <cols>
    <col min="1" max="2" width="9.140625" style="2"/>
    <col min="3" max="3" width="6.7109375" style="2" customWidth="1"/>
    <col min="4" max="4" width="7.140625" style="2" customWidth="1"/>
    <col min="5" max="6" width="9.140625" style="2"/>
    <col min="7" max="8" width="12.42578125" style="2" customWidth="1"/>
    <col min="9" max="9" width="7.42578125" style="2" customWidth="1"/>
    <col min="10" max="10" width="12.28515625" style="2" customWidth="1"/>
    <col min="11" max="11" width="2.42578125" style="2" customWidth="1"/>
    <col min="12" max="13" width="3.28515625" style="2" customWidth="1"/>
    <col min="14" max="15" width="3" style="2" customWidth="1"/>
    <col min="16" max="16" width="2.28515625" style="2" customWidth="1"/>
    <col min="17" max="17" width="5.85546875" style="2" customWidth="1"/>
    <col min="18" max="18" width="0.7109375" style="2" hidden="1" customWidth="1"/>
    <col min="19" max="19" width="6.140625" style="2" customWidth="1"/>
    <col min="20" max="20" width="3.5703125" style="2" customWidth="1"/>
    <col min="21" max="21" width="5.42578125" style="2" customWidth="1"/>
    <col min="22" max="22" width="2.7109375" style="2" customWidth="1"/>
    <col min="23" max="16384" width="9.140625" style="2"/>
  </cols>
  <sheetData>
    <row r="5" spans="4:22" ht="15.75" x14ac:dyDescent="0.25">
      <c r="N5" s="290" t="s">
        <v>0</v>
      </c>
      <c r="O5" s="290"/>
      <c r="P5" s="290"/>
      <c r="Q5" s="290"/>
      <c r="R5" s="290"/>
      <c r="S5" s="290"/>
      <c r="T5" s="290"/>
      <c r="U5" s="290"/>
      <c r="V5" s="290"/>
    </row>
    <row r="6" spans="4:22" ht="4.5" customHeight="1" x14ac:dyDescent="0.2">
      <c r="N6" s="3"/>
      <c r="O6" s="3"/>
      <c r="P6" s="3"/>
      <c r="Q6" s="3"/>
      <c r="R6" s="3"/>
      <c r="S6" s="3"/>
      <c r="T6" s="3"/>
    </row>
    <row r="7" spans="4:22" ht="15.75" x14ac:dyDescent="0.25">
      <c r="J7" s="290" t="s">
        <v>129</v>
      </c>
      <c r="K7" s="290"/>
      <c r="L7" s="290"/>
      <c r="M7" s="290"/>
      <c r="N7" s="290"/>
      <c r="O7" s="295"/>
      <c r="P7" s="295"/>
      <c r="Q7" s="295"/>
      <c r="R7" s="1"/>
      <c r="S7" s="1"/>
      <c r="T7" s="1"/>
      <c r="U7" s="1"/>
      <c r="V7" s="1"/>
    </row>
    <row r="8" spans="4:22" ht="15.75" x14ac:dyDescent="0.25">
      <c r="J8" s="293" t="s">
        <v>112</v>
      </c>
      <c r="K8" s="293"/>
      <c r="L8" s="293"/>
      <c r="M8" s="293"/>
      <c r="N8" s="293"/>
      <c r="O8" s="293"/>
      <c r="P8" s="293"/>
      <c r="Q8" s="293"/>
      <c r="R8" s="293"/>
      <c r="S8" s="293"/>
      <c r="T8" s="293"/>
      <c r="U8" s="293"/>
      <c r="V8" s="293"/>
    </row>
    <row r="9" spans="4:22" ht="5.25" customHeight="1" x14ac:dyDescent="0.2"/>
    <row r="10" spans="4:22" ht="15.75" x14ac:dyDescent="0.25">
      <c r="M10" s="4" t="s">
        <v>1</v>
      </c>
      <c r="N10" s="1"/>
      <c r="O10" s="1"/>
      <c r="P10" s="5" t="s">
        <v>2</v>
      </c>
      <c r="Q10" s="1"/>
      <c r="R10" s="8"/>
      <c r="S10" s="1"/>
      <c r="T10" s="7"/>
      <c r="U10" s="23">
        <v>2020</v>
      </c>
      <c r="V10" s="2" t="s">
        <v>3</v>
      </c>
    </row>
    <row r="12" spans="4:22" ht="18.75" x14ac:dyDescent="0.3">
      <c r="E12" s="298" t="s">
        <v>144</v>
      </c>
      <c r="F12" s="298"/>
      <c r="G12" s="298"/>
      <c r="H12" s="298"/>
      <c r="I12" s="298"/>
      <c r="J12" s="298"/>
      <c r="K12" s="298"/>
      <c r="L12" s="298"/>
      <c r="M12" s="298"/>
      <c r="Q12" s="22"/>
      <c r="R12" s="22"/>
    </row>
    <row r="13" spans="4:22" ht="18.75" x14ac:dyDescent="0.3">
      <c r="D13" s="296" t="s">
        <v>130</v>
      </c>
      <c r="E13" s="297"/>
      <c r="F13" s="297"/>
      <c r="G13" s="297"/>
      <c r="H13" s="297"/>
      <c r="I13" s="297"/>
      <c r="J13" s="297"/>
      <c r="K13" s="297"/>
      <c r="L13" s="297"/>
      <c r="M13" s="297"/>
      <c r="N13" s="297"/>
      <c r="O13" s="297"/>
      <c r="P13" s="297"/>
      <c r="Q13" s="297"/>
      <c r="R13" s="297"/>
      <c r="S13" s="297"/>
      <c r="T13" s="297"/>
    </row>
    <row r="14" spans="4:22" ht="18.75" x14ac:dyDescent="0.3">
      <c r="D14" s="35"/>
      <c r="E14" s="294" t="s">
        <v>131</v>
      </c>
      <c r="F14" s="294"/>
      <c r="G14" s="294"/>
      <c r="H14" s="294"/>
      <c r="I14" s="294"/>
      <c r="J14" s="294"/>
      <c r="K14" s="294"/>
      <c r="L14" s="294"/>
      <c r="M14" s="294"/>
      <c r="N14" s="294"/>
      <c r="O14" s="35"/>
      <c r="P14" s="35"/>
      <c r="Q14" s="35"/>
      <c r="R14" s="35"/>
      <c r="S14" s="35"/>
      <c r="T14" s="35"/>
    </row>
    <row r="15" spans="4:22" ht="17.25" customHeight="1" x14ac:dyDescent="0.3">
      <c r="D15" s="6"/>
      <c r="E15" s="29" t="s">
        <v>113</v>
      </c>
      <c r="F15" s="29"/>
      <c r="G15" s="29"/>
      <c r="H15" s="29"/>
      <c r="I15" s="1"/>
      <c r="J15" s="1"/>
      <c r="K15" s="1"/>
      <c r="L15" s="1"/>
      <c r="M15" s="1"/>
      <c r="N15" s="1"/>
    </row>
    <row r="16" spans="4:22" x14ac:dyDescent="0.2">
      <c r="E16" s="289" t="s">
        <v>123</v>
      </c>
      <c r="F16" s="289"/>
      <c r="G16" s="289"/>
      <c r="H16" s="289"/>
      <c r="I16" s="289"/>
      <c r="J16" s="289"/>
      <c r="K16" s="25"/>
    </row>
    <row r="17" spans="1:24" ht="15.75" x14ac:dyDescent="0.25">
      <c r="E17" s="287" t="s">
        <v>27</v>
      </c>
      <c r="F17" s="287"/>
      <c r="G17" s="287"/>
      <c r="H17" s="287"/>
      <c r="I17" s="287"/>
      <c r="J17" s="287"/>
      <c r="K17" s="287"/>
      <c r="L17" s="287"/>
    </row>
    <row r="18" spans="1:24" ht="20.25" customHeight="1" x14ac:dyDescent="0.25">
      <c r="A18" s="299" t="s">
        <v>290</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row>
    <row r="19" spans="1:24" x14ac:dyDescent="0.2">
      <c r="F19" s="289" t="s">
        <v>28</v>
      </c>
      <c r="G19" s="289"/>
      <c r="H19" s="289"/>
      <c r="I19" s="289"/>
    </row>
    <row r="20" spans="1:24" ht="15.75" x14ac:dyDescent="0.25">
      <c r="E20" s="290" t="s">
        <v>29</v>
      </c>
      <c r="F20" s="290"/>
      <c r="G20" s="291" t="s">
        <v>30</v>
      </c>
      <c r="H20" s="291"/>
      <c r="I20" s="285" t="s">
        <v>31</v>
      </c>
      <c r="J20" s="285"/>
      <c r="K20" s="21"/>
    </row>
    <row r="21" spans="1:24" x14ac:dyDescent="0.2">
      <c r="G21" s="289" t="s">
        <v>30</v>
      </c>
      <c r="H21" s="289"/>
    </row>
    <row r="23" spans="1:24" x14ac:dyDescent="0.2">
      <c r="G23" s="71" t="s">
        <v>376</v>
      </c>
    </row>
    <row r="24" spans="1:24" x14ac:dyDescent="0.2">
      <c r="G24" s="38"/>
    </row>
    <row r="25" spans="1:24" ht="20.100000000000001" customHeight="1" x14ac:dyDescent="0.25">
      <c r="I25" s="285" t="s">
        <v>114</v>
      </c>
      <c r="J25" s="285"/>
      <c r="K25" s="292"/>
      <c r="L25" s="292"/>
      <c r="M25" s="292"/>
      <c r="N25" s="292"/>
      <c r="O25" s="292"/>
      <c r="P25" s="292"/>
      <c r="Q25" s="292"/>
      <c r="R25" s="292"/>
      <c r="S25" s="292"/>
      <c r="T25" s="292"/>
    </row>
    <row r="26" spans="1:24" ht="20.100000000000001" customHeight="1" x14ac:dyDescent="0.25">
      <c r="I26" s="285" t="s">
        <v>33</v>
      </c>
      <c r="J26" s="285"/>
      <c r="K26" s="288" t="s">
        <v>202</v>
      </c>
      <c r="L26" s="288"/>
      <c r="M26" s="288"/>
      <c r="N26" s="288"/>
      <c r="O26" s="24"/>
      <c r="P26" s="24"/>
      <c r="Q26" s="24"/>
    </row>
    <row r="27" spans="1:24" ht="20.100000000000001" customHeight="1" x14ac:dyDescent="0.25">
      <c r="I27" s="285" t="s">
        <v>32</v>
      </c>
      <c r="J27" s="285"/>
      <c r="K27" s="285"/>
      <c r="L27" s="285"/>
      <c r="M27" s="285"/>
      <c r="N27" s="285"/>
      <c r="O27" s="285"/>
      <c r="P27" s="286" t="s">
        <v>109</v>
      </c>
      <c r="Q27" s="286"/>
      <c r="R27" s="286"/>
      <c r="S27" s="286"/>
      <c r="T27" s="286"/>
    </row>
    <row r="29" spans="1:24" ht="15.75" x14ac:dyDescent="0.25">
      <c r="H29" s="35"/>
      <c r="I29" s="36" t="s">
        <v>203</v>
      </c>
      <c r="J29" s="36"/>
      <c r="K29" s="36"/>
      <c r="L29" s="36"/>
      <c r="M29" s="36"/>
      <c r="N29" s="36"/>
      <c r="O29" s="36"/>
      <c r="P29" s="35"/>
      <c r="Q29" s="35"/>
      <c r="R29" s="35"/>
      <c r="S29" s="35"/>
    </row>
    <row r="34" spans="15:15" x14ac:dyDescent="0.2">
      <c r="O34" s="2" t="s">
        <v>128</v>
      </c>
    </row>
  </sheetData>
  <mergeCells count="19">
    <mergeCell ref="N5:V5"/>
    <mergeCell ref="J8:V8"/>
    <mergeCell ref="E16:J16"/>
    <mergeCell ref="G21:H21"/>
    <mergeCell ref="E14:N14"/>
    <mergeCell ref="J7:Q7"/>
    <mergeCell ref="D13:T13"/>
    <mergeCell ref="E12:M12"/>
    <mergeCell ref="A18:X18"/>
    <mergeCell ref="I27:O27"/>
    <mergeCell ref="P27:T27"/>
    <mergeCell ref="E17:L17"/>
    <mergeCell ref="I26:J26"/>
    <mergeCell ref="K26:N26"/>
    <mergeCell ref="F19:I19"/>
    <mergeCell ref="E20:F20"/>
    <mergeCell ref="G20:H20"/>
    <mergeCell ref="I20:J20"/>
    <mergeCell ref="I25:T25"/>
  </mergeCells>
  <phoneticPr fontId="0" type="noConversion"/>
  <dataValidations count="2">
    <dataValidation type="list" allowBlank="1" showInputMessage="1" showErrorMessage="1" sqref="G20:H20">
      <formula1>"базовой,углублённой"</formula1>
    </dataValidation>
    <dataValidation type="list" allowBlank="1" showInputMessage="1" showErrorMessage="1" sqref="K26">
      <formula1>"очная,заочная,"</formula1>
    </dataValidation>
  </dataValidations>
  <pageMargins left="0.39370078740157483" right="0.39370078740157483" top="0.78740157480314965"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election activeCell="F8" sqref="F8"/>
    </sheetView>
  </sheetViews>
  <sheetFormatPr defaultRowHeight="12.75" x14ac:dyDescent="0.2"/>
  <cols>
    <col min="1" max="1" width="208.28515625" style="61" customWidth="1"/>
  </cols>
  <sheetData>
    <row r="1" spans="1:1" ht="15.75" customHeight="1" x14ac:dyDescent="0.2">
      <c r="A1" s="58" t="s">
        <v>146</v>
      </c>
    </row>
    <row r="2" spans="1:1" ht="11.25" customHeight="1" x14ac:dyDescent="0.2">
      <c r="A2" s="59"/>
    </row>
    <row r="3" spans="1:1" ht="36" customHeight="1" x14ac:dyDescent="0.2">
      <c r="A3" s="272" t="s">
        <v>377</v>
      </c>
    </row>
    <row r="4" spans="1:1" ht="90.75" customHeight="1" x14ac:dyDescent="0.2">
      <c r="A4" s="273" t="s">
        <v>378</v>
      </c>
    </row>
    <row r="5" spans="1:1" ht="15.75" customHeight="1" x14ac:dyDescent="0.2">
      <c r="A5" s="274" t="s">
        <v>145</v>
      </c>
    </row>
    <row r="6" spans="1:1" ht="31.5" customHeight="1" x14ac:dyDescent="0.2">
      <c r="A6" s="273" t="s">
        <v>379</v>
      </c>
    </row>
    <row r="7" spans="1:1" ht="15.75" customHeight="1" x14ac:dyDescent="0.2">
      <c r="A7" s="275" t="s">
        <v>189</v>
      </c>
    </row>
    <row r="8" spans="1:1" ht="15.75" customHeight="1" x14ac:dyDescent="0.2">
      <c r="A8" s="275" t="s">
        <v>190</v>
      </c>
    </row>
    <row r="9" spans="1:1" ht="15.75" customHeight="1" x14ac:dyDescent="0.2">
      <c r="A9" s="275" t="s">
        <v>191</v>
      </c>
    </row>
    <row r="10" spans="1:1" ht="15.75" customHeight="1" x14ac:dyDescent="0.2">
      <c r="A10" s="275" t="s">
        <v>192</v>
      </c>
    </row>
    <row r="11" spans="1:1" ht="15.75" customHeight="1" x14ac:dyDescent="0.2">
      <c r="A11" s="275" t="s">
        <v>380</v>
      </c>
    </row>
    <row r="12" spans="1:1" ht="15.75" customHeight="1" x14ac:dyDescent="0.2">
      <c r="A12" s="275" t="s">
        <v>193</v>
      </c>
    </row>
    <row r="13" spans="1:1" ht="41.25" customHeight="1" x14ac:dyDescent="0.2">
      <c r="A13" s="273" t="s">
        <v>381</v>
      </c>
    </row>
    <row r="14" spans="1:1" ht="27.75" customHeight="1" x14ac:dyDescent="0.2">
      <c r="A14" s="273" t="s">
        <v>382</v>
      </c>
    </row>
    <row r="15" spans="1:1" ht="75" customHeight="1" x14ac:dyDescent="0.2">
      <c r="A15" s="60" t="s">
        <v>400</v>
      </c>
    </row>
    <row r="16" spans="1:1" ht="40.5" customHeight="1" x14ac:dyDescent="0.2">
      <c r="A16" s="276" t="s">
        <v>399</v>
      </c>
    </row>
    <row r="17" spans="1:1" ht="60.75" customHeight="1" x14ac:dyDescent="0.2">
      <c r="A17" s="277" t="s">
        <v>383</v>
      </c>
    </row>
    <row r="18" spans="1:1" ht="49.5" customHeight="1" x14ac:dyDescent="0.2">
      <c r="A18" s="278" t="s">
        <v>194</v>
      </c>
    </row>
    <row r="19" spans="1:1" s="47" customFormat="1" ht="36" customHeight="1" x14ac:dyDescent="0.2">
      <c r="A19" s="279" t="s">
        <v>384</v>
      </c>
    </row>
    <row r="20" spans="1:1" ht="31.5" customHeight="1" x14ac:dyDescent="0.2">
      <c r="A20" s="280" t="s">
        <v>195</v>
      </c>
    </row>
    <row r="21" spans="1:1" ht="15.75" customHeight="1" x14ac:dyDescent="0.2">
      <c r="A21" s="280" t="s">
        <v>196</v>
      </c>
    </row>
    <row r="22" spans="1:1" ht="89.25" customHeight="1" x14ac:dyDescent="0.2">
      <c r="A22" s="278" t="s">
        <v>385</v>
      </c>
    </row>
    <row r="23" spans="1:1" ht="31.5" customHeight="1" x14ac:dyDescent="0.2">
      <c r="A23" s="281" t="s">
        <v>197</v>
      </c>
    </row>
    <row r="24" spans="1:1" ht="15.75" customHeight="1" x14ac:dyDescent="0.2">
      <c r="A24" s="280" t="s">
        <v>386</v>
      </c>
    </row>
    <row r="25" spans="1:1" ht="59.25" customHeight="1" x14ac:dyDescent="0.2">
      <c r="A25" s="278" t="s">
        <v>387</v>
      </c>
    </row>
    <row r="26" spans="1:1" ht="39.75" customHeight="1" x14ac:dyDescent="0.2">
      <c r="A26" s="282" t="s">
        <v>388</v>
      </c>
    </row>
    <row r="27" spans="1:1" ht="98.25" customHeight="1" x14ac:dyDescent="0.2">
      <c r="A27" s="273" t="s">
        <v>389</v>
      </c>
    </row>
    <row r="28" spans="1:1" ht="51.75" customHeight="1" x14ac:dyDescent="0.2">
      <c r="A28" s="278" t="s">
        <v>390</v>
      </c>
    </row>
    <row r="29" spans="1:1" ht="36.75" customHeight="1" x14ac:dyDescent="0.2">
      <c r="A29" s="278" t="s">
        <v>391</v>
      </c>
    </row>
    <row r="30" spans="1:1" s="57" customFormat="1" ht="37.5" customHeight="1" x14ac:dyDescent="0.2">
      <c r="A30" s="278" t="s">
        <v>392</v>
      </c>
    </row>
    <row r="31" spans="1:1" ht="15.75" customHeight="1" x14ac:dyDescent="0.2">
      <c r="A31" s="283" t="s">
        <v>198</v>
      </c>
    </row>
    <row r="32" spans="1:1" ht="47.25" customHeight="1" x14ac:dyDescent="0.2">
      <c r="A32" s="284" t="s">
        <v>393</v>
      </c>
    </row>
    <row r="33" spans="1:1" ht="34.5" customHeight="1" x14ac:dyDescent="0.2">
      <c r="A33" s="283" t="s">
        <v>199</v>
      </c>
    </row>
    <row r="34" spans="1:1" ht="75.75" customHeight="1" x14ac:dyDescent="0.2">
      <c r="A34" s="278" t="s">
        <v>394</v>
      </c>
    </row>
    <row r="35" spans="1:1" ht="47.25" customHeight="1" x14ac:dyDescent="0.2">
      <c r="A35" s="273" t="s">
        <v>395</v>
      </c>
    </row>
    <row r="36" spans="1:1" ht="77.25" customHeight="1" x14ac:dyDescent="0.2">
      <c r="A36" s="278" t="s">
        <v>396</v>
      </c>
    </row>
    <row r="37" spans="1:1" ht="70.5" customHeight="1" x14ac:dyDescent="0.2">
      <c r="A37" s="273" t="s">
        <v>200</v>
      </c>
    </row>
    <row r="38" spans="1:1" ht="54.75" customHeight="1" x14ac:dyDescent="0.2">
      <c r="A38" s="273" t="s">
        <v>397</v>
      </c>
    </row>
    <row r="39" spans="1:1" ht="48" customHeight="1" x14ac:dyDescent="0.2">
      <c r="A39" s="273" t="s">
        <v>398</v>
      </c>
    </row>
    <row r="40" spans="1:1" ht="50.25" customHeight="1" x14ac:dyDescent="0.2">
      <c r="A40" s="273" t="s">
        <v>201</v>
      </c>
    </row>
    <row r="41" spans="1:1" ht="47.25" customHeight="1" x14ac:dyDescent="0.2">
      <c r="A41" s="60" t="s">
        <v>370</v>
      </c>
    </row>
    <row r="42" spans="1:1" ht="29.25" customHeight="1" x14ac:dyDescent="0.2">
      <c r="A42" s="60"/>
    </row>
    <row r="43" spans="1:1" ht="15.75" customHeight="1" x14ac:dyDescent="0.2">
      <c r="A43" s="60"/>
    </row>
    <row r="44" spans="1:1" ht="15.75" customHeight="1" x14ac:dyDescent="0.2">
      <c r="A44" s="60"/>
    </row>
    <row r="45" spans="1:1" ht="15.75" customHeight="1" x14ac:dyDescent="0.2">
      <c r="A45" s="60"/>
    </row>
    <row r="46" spans="1:1" ht="15.75" customHeight="1" x14ac:dyDescent="0.2"/>
  </sheetData>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3"/>
  <sheetViews>
    <sheetView topLeftCell="A10" zoomScale="130" zoomScaleNormal="130" workbookViewId="0">
      <selection activeCell="A21" sqref="A21:XFD28"/>
    </sheetView>
  </sheetViews>
  <sheetFormatPr defaultRowHeight="15.75" x14ac:dyDescent="0.25"/>
  <cols>
    <col min="1" max="1" width="0.42578125" style="9" customWidth="1"/>
    <col min="2" max="55" width="2.7109375" style="9" customWidth="1"/>
    <col min="56" max="57" width="3.7109375" style="9" customWidth="1"/>
    <col min="58" max="256" width="9.140625" style="9"/>
    <col min="257" max="257" width="0.42578125" style="9" customWidth="1"/>
    <col min="258" max="311" width="2.7109375" style="9" customWidth="1"/>
    <col min="312" max="313" width="3.7109375" style="9" customWidth="1"/>
    <col min="314" max="512" width="9.140625" style="9"/>
    <col min="513" max="513" width="0.42578125" style="9" customWidth="1"/>
    <col min="514" max="567" width="2.7109375" style="9" customWidth="1"/>
    <col min="568" max="569" width="3.7109375" style="9" customWidth="1"/>
    <col min="570" max="768" width="9.140625" style="9"/>
    <col min="769" max="769" width="0.42578125" style="9" customWidth="1"/>
    <col min="770" max="823" width="2.7109375" style="9" customWidth="1"/>
    <col min="824" max="825" width="3.7109375" style="9" customWidth="1"/>
    <col min="826" max="1024" width="9.140625" style="9"/>
    <col min="1025" max="1025" width="0.42578125" style="9" customWidth="1"/>
    <col min="1026" max="1079" width="2.7109375" style="9" customWidth="1"/>
    <col min="1080" max="1081" width="3.7109375" style="9" customWidth="1"/>
    <col min="1082" max="1280" width="9.140625" style="9"/>
    <col min="1281" max="1281" width="0.42578125" style="9" customWidth="1"/>
    <col min="1282" max="1335" width="2.7109375" style="9" customWidth="1"/>
    <col min="1336" max="1337" width="3.7109375" style="9" customWidth="1"/>
    <col min="1338" max="1536" width="9.140625" style="9"/>
    <col min="1537" max="1537" width="0.42578125" style="9" customWidth="1"/>
    <col min="1538" max="1591" width="2.7109375" style="9" customWidth="1"/>
    <col min="1592" max="1593" width="3.7109375" style="9" customWidth="1"/>
    <col min="1594" max="1792" width="9.140625" style="9"/>
    <col min="1793" max="1793" width="0.42578125" style="9" customWidth="1"/>
    <col min="1794" max="1847" width="2.7109375" style="9" customWidth="1"/>
    <col min="1848" max="1849" width="3.7109375" style="9" customWidth="1"/>
    <col min="1850" max="2048" width="9.140625" style="9"/>
    <col min="2049" max="2049" width="0.42578125" style="9" customWidth="1"/>
    <col min="2050" max="2103" width="2.7109375" style="9" customWidth="1"/>
    <col min="2104" max="2105" width="3.7109375" style="9" customWidth="1"/>
    <col min="2106" max="2304" width="9.140625" style="9"/>
    <col min="2305" max="2305" width="0.42578125" style="9" customWidth="1"/>
    <col min="2306" max="2359" width="2.7109375" style="9" customWidth="1"/>
    <col min="2360" max="2361" width="3.7109375" style="9" customWidth="1"/>
    <col min="2362" max="2560" width="9.140625" style="9"/>
    <col min="2561" max="2561" width="0.42578125" style="9" customWidth="1"/>
    <col min="2562" max="2615" width="2.7109375" style="9" customWidth="1"/>
    <col min="2616" max="2617" width="3.7109375" style="9" customWidth="1"/>
    <col min="2618" max="2816" width="9.140625" style="9"/>
    <col min="2817" max="2817" width="0.42578125" style="9" customWidth="1"/>
    <col min="2818" max="2871" width="2.7109375" style="9" customWidth="1"/>
    <col min="2872" max="2873" width="3.7109375" style="9" customWidth="1"/>
    <col min="2874" max="3072" width="9.140625" style="9"/>
    <col min="3073" max="3073" width="0.42578125" style="9" customWidth="1"/>
    <col min="3074" max="3127" width="2.7109375" style="9" customWidth="1"/>
    <col min="3128" max="3129" width="3.7109375" style="9" customWidth="1"/>
    <col min="3130" max="3328" width="9.140625" style="9"/>
    <col min="3329" max="3329" width="0.42578125" style="9" customWidth="1"/>
    <col min="3330" max="3383" width="2.7109375" style="9" customWidth="1"/>
    <col min="3384" max="3385" width="3.7109375" style="9" customWidth="1"/>
    <col min="3386" max="3584" width="9.140625" style="9"/>
    <col min="3585" max="3585" width="0.42578125" style="9" customWidth="1"/>
    <col min="3586" max="3639" width="2.7109375" style="9" customWidth="1"/>
    <col min="3640" max="3641" width="3.7109375" style="9" customWidth="1"/>
    <col min="3642" max="3840" width="9.140625" style="9"/>
    <col min="3841" max="3841" width="0.42578125" style="9" customWidth="1"/>
    <col min="3842" max="3895" width="2.7109375" style="9" customWidth="1"/>
    <col min="3896" max="3897" width="3.7109375" style="9" customWidth="1"/>
    <col min="3898" max="4096" width="9.140625" style="9"/>
    <col min="4097" max="4097" width="0.42578125" style="9" customWidth="1"/>
    <col min="4098" max="4151" width="2.7109375" style="9" customWidth="1"/>
    <col min="4152" max="4153" width="3.7109375" style="9" customWidth="1"/>
    <col min="4154" max="4352" width="9.140625" style="9"/>
    <col min="4353" max="4353" width="0.42578125" style="9" customWidth="1"/>
    <col min="4354" max="4407" width="2.7109375" style="9" customWidth="1"/>
    <col min="4408" max="4409" width="3.7109375" style="9" customWidth="1"/>
    <col min="4410" max="4608" width="9.140625" style="9"/>
    <col min="4609" max="4609" width="0.42578125" style="9" customWidth="1"/>
    <col min="4610" max="4663" width="2.7109375" style="9" customWidth="1"/>
    <col min="4664" max="4665" width="3.7109375" style="9" customWidth="1"/>
    <col min="4666" max="4864" width="9.140625" style="9"/>
    <col min="4865" max="4865" width="0.42578125" style="9" customWidth="1"/>
    <col min="4866" max="4919" width="2.7109375" style="9" customWidth="1"/>
    <col min="4920" max="4921" width="3.7109375" style="9" customWidth="1"/>
    <col min="4922" max="5120" width="9.140625" style="9"/>
    <col min="5121" max="5121" width="0.42578125" style="9" customWidth="1"/>
    <col min="5122" max="5175" width="2.7109375" style="9" customWidth="1"/>
    <col min="5176" max="5177" width="3.7109375" style="9" customWidth="1"/>
    <col min="5178" max="5376" width="9.140625" style="9"/>
    <col min="5377" max="5377" width="0.42578125" style="9" customWidth="1"/>
    <col min="5378" max="5431" width="2.7109375" style="9" customWidth="1"/>
    <col min="5432" max="5433" width="3.7109375" style="9" customWidth="1"/>
    <col min="5434" max="5632" width="9.140625" style="9"/>
    <col min="5633" max="5633" width="0.42578125" style="9" customWidth="1"/>
    <col min="5634" max="5687" width="2.7109375" style="9" customWidth="1"/>
    <col min="5688" max="5689" width="3.7109375" style="9" customWidth="1"/>
    <col min="5690" max="5888" width="9.140625" style="9"/>
    <col min="5889" max="5889" width="0.42578125" style="9" customWidth="1"/>
    <col min="5890" max="5943" width="2.7109375" style="9" customWidth="1"/>
    <col min="5944" max="5945" width="3.7109375" style="9" customWidth="1"/>
    <col min="5946" max="6144" width="9.140625" style="9"/>
    <col min="6145" max="6145" width="0.42578125" style="9" customWidth="1"/>
    <col min="6146" max="6199" width="2.7109375" style="9" customWidth="1"/>
    <col min="6200" max="6201" width="3.7109375" style="9" customWidth="1"/>
    <col min="6202" max="6400" width="9.140625" style="9"/>
    <col min="6401" max="6401" width="0.42578125" style="9" customWidth="1"/>
    <col min="6402" max="6455" width="2.7109375" style="9" customWidth="1"/>
    <col min="6456" max="6457" width="3.7109375" style="9" customWidth="1"/>
    <col min="6458" max="6656" width="9.140625" style="9"/>
    <col min="6657" max="6657" width="0.42578125" style="9" customWidth="1"/>
    <col min="6658" max="6711" width="2.7109375" style="9" customWidth="1"/>
    <col min="6712" max="6713" width="3.7109375" style="9" customWidth="1"/>
    <col min="6714" max="6912" width="9.140625" style="9"/>
    <col min="6913" max="6913" width="0.42578125" style="9" customWidth="1"/>
    <col min="6914" max="6967" width="2.7109375" style="9" customWidth="1"/>
    <col min="6968" max="6969" width="3.7109375" style="9" customWidth="1"/>
    <col min="6970" max="7168" width="9.140625" style="9"/>
    <col min="7169" max="7169" width="0.42578125" style="9" customWidth="1"/>
    <col min="7170" max="7223" width="2.7109375" style="9" customWidth="1"/>
    <col min="7224" max="7225" width="3.7109375" style="9" customWidth="1"/>
    <col min="7226" max="7424" width="9.140625" style="9"/>
    <col min="7425" max="7425" width="0.42578125" style="9" customWidth="1"/>
    <col min="7426" max="7479" width="2.7109375" style="9" customWidth="1"/>
    <col min="7480" max="7481" width="3.7109375" style="9" customWidth="1"/>
    <col min="7482" max="7680" width="9.140625" style="9"/>
    <col min="7681" max="7681" width="0.42578125" style="9" customWidth="1"/>
    <col min="7682" max="7735" width="2.7109375" style="9" customWidth="1"/>
    <col min="7736" max="7737" width="3.7109375" style="9" customWidth="1"/>
    <col min="7738" max="7936" width="9.140625" style="9"/>
    <col min="7937" max="7937" width="0.42578125" style="9" customWidth="1"/>
    <col min="7938" max="7991" width="2.7109375" style="9" customWidth="1"/>
    <col min="7992" max="7993" width="3.7109375" style="9" customWidth="1"/>
    <col min="7994" max="8192" width="9.140625" style="9"/>
    <col min="8193" max="8193" width="0.42578125" style="9" customWidth="1"/>
    <col min="8194" max="8247" width="2.7109375" style="9" customWidth="1"/>
    <col min="8248" max="8249" width="3.7109375" style="9" customWidth="1"/>
    <col min="8250" max="8448" width="9.140625" style="9"/>
    <col min="8449" max="8449" width="0.42578125" style="9" customWidth="1"/>
    <col min="8450" max="8503" width="2.7109375" style="9" customWidth="1"/>
    <col min="8504" max="8505" width="3.7109375" style="9" customWidth="1"/>
    <col min="8506" max="8704" width="9.140625" style="9"/>
    <col min="8705" max="8705" width="0.42578125" style="9" customWidth="1"/>
    <col min="8706" max="8759" width="2.7109375" style="9" customWidth="1"/>
    <col min="8760" max="8761" width="3.7109375" style="9" customWidth="1"/>
    <col min="8762" max="8960" width="9.140625" style="9"/>
    <col min="8961" max="8961" width="0.42578125" style="9" customWidth="1"/>
    <col min="8962" max="9015" width="2.7109375" style="9" customWidth="1"/>
    <col min="9016" max="9017" width="3.7109375" style="9" customWidth="1"/>
    <col min="9018" max="9216" width="9.140625" style="9"/>
    <col min="9217" max="9217" width="0.42578125" style="9" customWidth="1"/>
    <col min="9218" max="9271" width="2.7109375" style="9" customWidth="1"/>
    <col min="9272" max="9273" width="3.7109375" style="9" customWidth="1"/>
    <col min="9274" max="9472" width="9.140625" style="9"/>
    <col min="9473" max="9473" width="0.42578125" style="9" customWidth="1"/>
    <col min="9474" max="9527" width="2.7109375" style="9" customWidth="1"/>
    <col min="9528" max="9529" width="3.7109375" style="9" customWidth="1"/>
    <col min="9530" max="9728" width="9.140625" style="9"/>
    <col min="9729" max="9729" width="0.42578125" style="9" customWidth="1"/>
    <col min="9730" max="9783" width="2.7109375" style="9" customWidth="1"/>
    <col min="9784" max="9785" width="3.7109375" style="9" customWidth="1"/>
    <col min="9786" max="9984" width="9.140625" style="9"/>
    <col min="9985" max="9985" width="0.42578125" style="9" customWidth="1"/>
    <col min="9986" max="10039" width="2.7109375" style="9" customWidth="1"/>
    <col min="10040" max="10041" width="3.7109375" style="9" customWidth="1"/>
    <col min="10042" max="10240" width="9.140625" style="9"/>
    <col min="10241" max="10241" width="0.42578125" style="9" customWidth="1"/>
    <col min="10242" max="10295" width="2.7109375" style="9" customWidth="1"/>
    <col min="10296" max="10297" width="3.7109375" style="9" customWidth="1"/>
    <col min="10298" max="10496" width="9.140625" style="9"/>
    <col min="10497" max="10497" width="0.42578125" style="9" customWidth="1"/>
    <col min="10498" max="10551" width="2.7109375" style="9" customWidth="1"/>
    <col min="10552" max="10553" width="3.7109375" style="9" customWidth="1"/>
    <col min="10554" max="10752" width="9.140625" style="9"/>
    <col min="10753" max="10753" width="0.42578125" style="9" customWidth="1"/>
    <col min="10754" max="10807" width="2.7109375" style="9" customWidth="1"/>
    <col min="10808" max="10809" width="3.7109375" style="9" customWidth="1"/>
    <col min="10810" max="11008" width="9.140625" style="9"/>
    <col min="11009" max="11009" width="0.42578125" style="9" customWidth="1"/>
    <col min="11010" max="11063" width="2.7109375" style="9" customWidth="1"/>
    <col min="11064" max="11065" width="3.7109375" style="9" customWidth="1"/>
    <col min="11066" max="11264" width="9.140625" style="9"/>
    <col min="11265" max="11265" width="0.42578125" style="9" customWidth="1"/>
    <col min="11266" max="11319" width="2.7109375" style="9" customWidth="1"/>
    <col min="11320" max="11321" width="3.7109375" style="9" customWidth="1"/>
    <col min="11322" max="11520" width="9.140625" style="9"/>
    <col min="11521" max="11521" width="0.42578125" style="9" customWidth="1"/>
    <col min="11522" max="11575" width="2.7109375" style="9" customWidth="1"/>
    <col min="11576" max="11577" width="3.7109375" style="9" customWidth="1"/>
    <col min="11578" max="11776" width="9.140625" style="9"/>
    <col min="11777" max="11777" width="0.42578125" style="9" customWidth="1"/>
    <col min="11778" max="11831" width="2.7109375" style="9" customWidth="1"/>
    <col min="11832" max="11833" width="3.7109375" style="9" customWidth="1"/>
    <col min="11834" max="12032" width="9.140625" style="9"/>
    <col min="12033" max="12033" width="0.42578125" style="9" customWidth="1"/>
    <col min="12034" max="12087" width="2.7109375" style="9" customWidth="1"/>
    <col min="12088" max="12089" width="3.7109375" style="9" customWidth="1"/>
    <col min="12090" max="12288" width="9.140625" style="9"/>
    <col min="12289" max="12289" width="0.42578125" style="9" customWidth="1"/>
    <col min="12290" max="12343" width="2.7109375" style="9" customWidth="1"/>
    <col min="12344" max="12345" width="3.7109375" style="9" customWidth="1"/>
    <col min="12346" max="12544" width="9.140625" style="9"/>
    <col min="12545" max="12545" width="0.42578125" style="9" customWidth="1"/>
    <col min="12546" max="12599" width="2.7109375" style="9" customWidth="1"/>
    <col min="12600" max="12601" width="3.7109375" style="9" customWidth="1"/>
    <col min="12602" max="12800" width="9.140625" style="9"/>
    <col min="12801" max="12801" width="0.42578125" style="9" customWidth="1"/>
    <col min="12802" max="12855" width="2.7109375" style="9" customWidth="1"/>
    <col min="12856" max="12857" width="3.7109375" style="9" customWidth="1"/>
    <col min="12858" max="13056" width="9.140625" style="9"/>
    <col min="13057" max="13057" width="0.42578125" style="9" customWidth="1"/>
    <col min="13058" max="13111" width="2.7109375" style="9" customWidth="1"/>
    <col min="13112" max="13113" width="3.7109375" style="9" customWidth="1"/>
    <col min="13114" max="13312" width="9.140625" style="9"/>
    <col min="13313" max="13313" width="0.42578125" style="9" customWidth="1"/>
    <col min="13314" max="13367" width="2.7109375" style="9" customWidth="1"/>
    <col min="13368" max="13369" width="3.7109375" style="9" customWidth="1"/>
    <col min="13370" max="13568" width="9.140625" style="9"/>
    <col min="13569" max="13569" width="0.42578125" style="9" customWidth="1"/>
    <col min="13570" max="13623" width="2.7109375" style="9" customWidth="1"/>
    <col min="13624" max="13625" width="3.7109375" style="9" customWidth="1"/>
    <col min="13626" max="13824" width="9.140625" style="9"/>
    <col min="13825" max="13825" width="0.42578125" style="9" customWidth="1"/>
    <col min="13826" max="13879" width="2.7109375" style="9" customWidth="1"/>
    <col min="13880" max="13881" width="3.7109375" style="9" customWidth="1"/>
    <col min="13882" max="14080" width="9.140625" style="9"/>
    <col min="14081" max="14081" width="0.42578125" style="9" customWidth="1"/>
    <col min="14082" max="14135" width="2.7109375" style="9" customWidth="1"/>
    <col min="14136" max="14137" width="3.7109375" style="9" customWidth="1"/>
    <col min="14138" max="14336" width="9.140625" style="9"/>
    <col min="14337" max="14337" width="0.42578125" style="9" customWidth="1"/>
    <col min="14338" max="14391" width="2.7109375" style="9" customWidth="1"/>
    <col min="14392" max="14393" width="3.7109375" style="9" customWidth="1"/>
    <col min="14394" max="14592" width="9.140625" style="9"/>
    <col min="14593" max="14593" width="0.42578125" style="9" customWidth="1"/>
    <col min="14594" max="14647" width="2.7109375" style="9" customWidth="1"/>
    <col min="14648" max="14649" width="3.7109375" style="9" customWidth="1"/>
    <col min="14650" max="14848" width="9.140625" style="9"/>
    <col min="14849" max="14849" width="0.42578125" style="9" customWidth="1"/>
    <col min="14850" max="14903" width="2.7109375" style="9" customWidth="1"/>
    <col min="14904" max="14905" width="3.7109375" style="9" customWidth="1"/>
    <col min="14906" max="15104" width="9.140625" style="9"/>
    <col min="15105" max="15105" width="0.42578125" style="9" customWidth="1"/>
    <col min="15106" max="15159" width="2.7109375" style="9" customWidth="1"/>
    <col min="15160" max="15161" width="3.7109375" style="9" customWidth="1"/>
    <col min="15162" max="15360" width="9.140625" style="9"/>
    <col min="15361" max="15361" width="0.42578125" style="9" customWidth="1"/>
    <col min="15362" max="15415" width="2.7109375" style="9" customWidth="1"/>
    <col min="15416" max="15417" width="3.7109375" style="9" customWidth="1"/>
    <col min="15418" max="15616" width="9.140625" style="9"/>
    <col min="15617" max="15617" width="0.42578125" style="9" customWidth="1"/>
    <col min="15618" max="15671" width="2.7109375" style="9" customWidth="1"/>
    <col min="15672" max="15673" width="3.7109375" style="9" customWidth="1"/>
    <col min="15674" max="15872" width="9.140625" style="9"/>
    <col min="15873" max="15873" width="0.42578125" style="9" customWidth="1"/>
    <col min="15874" max="15927" width="2.7109375" style="9" customWidth="1"/>
    <col min="15928" max="15929" width="3.7109375" style="9" customWidth="1"/>
    <col min="15930" max="16128" width="9.140625" style="9"/>
    <col min="16129" max="16129" width="0.42578125" style="9" customWidth="1"/>
    <col min="16130" max="16183" width="2.7109375" style="9" customWidth="1"/>
    <col min="16184" max="16185" width="3.7109375" style="9" customWidth="1"/>
    <col min="16186" max="16384" width="9.140625" style="9"/>
  </cols>
  <sheetData>
    <row r="1" spans="1:57" s="93" customFormat="1" ht="18.75" x14ac:dyDescent="0.3">
      <c r="A1" s="306" t="s">
        <v>17</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92"/>
    </row>
    <row r="2" spans="1:57" s="93" customFormat="1" x14ac:dyDescent="0.25"/>
    <row r="3" spans="1:57" x14ac:dyDescent="0.25">
      <c r="B3" s="302" t="s">
        <v>16</v>
      </c>
      <c r="C3" s="301" t="s">
        <v>4</v>
      </c>
      <c r="D3" s="301"/>
      <c r="E3" s="301"/>
      <c r="F3" s="301"/>
      <c r="G3" s="307" t="s">
        <v>68</v>
      </c>
      <c r="H3" s="301" t="s">
        <v>5</v>
      </c>
      <c r="I3" s="301"/>
      <c r="J3" s="301"/>
      <c r="K3" s="303" t="s">
        <v>76</v>
      </c>
      <c r="L3" s="301" t="s">
        <v>6</v>
      </c>
      <c r="M3" s="301"/>
      <c r="N3" s="301"/>
      <c r="O3" s="301"/>
      <c r="P3" s="301" t="s">
        <v>7</v>
      </c>
      <c r="Q3" s="301"/>
      <c r="R3" s="301"/>
      <c r="S3" s="301"/>
      <c r="T3" s="303" t="s">
        <v>81</v>
      </c>
      <c r="U3" s="301" t="s">
        <v>8</v>
      </c>
      <c r="V3" s="301"/>
      <c r="W3" s="301"/>
      <c r="X3" s="303" t="s">
        <v>85</v>
      </c>
      <c r="Y3" s="301" t="s">
        <v>9</v>
      </c>
      <c r="Z3" s="301"/>
      <c r="AA3" s="301"/>
      <c r="AB3" s="303" t="s">
        <v>89</v>
      </c>
      <c r="AC3" s="301" t="s">
        <v>10</v>
      </c>
      <c r="AD3" s="301"/>
      <c r="AE3" s="301"/>
      <c r="AF3" s="301"/>
      <c r="AG3" s="303" t="s">
        <v>91</v>
      </c>
      <c r="AH3" s="301" t="s">
        <v>11</v>
      </c>
      <c r="AI3" s="301"/>
      <c r="AJ3" s="301"/>
      <c r="AK3" s="303" t="s">
        <v>92</v>
      </c>
      <c r="AL3" s="301" t="s">
        <v>12</v>
      </c>
      <c r="AM3" s="301"/>
      <c r="AN3" s="301"/>
      <c r="AO3" s="301"/>
      <c r="AP3" s="301" t="s">
        <v>13</v>
      </c>
      <c r="AQ3" s="301"/>
      <c r="AR3" s="301"/>
      <c r="AS3" s="301"/>
      <c r="AT3" s="303" t="s">
        <v>97</v>
      </c>
      <c r="AU3" s="301" t="s">
        <v>14</v>
      </c>
      <c r="AV3" s="301"/>
      <c r="AW3" s="301"/>
      <c r="AX3" s="303" t="s">
        <v>98</v>
      </c>
      <c r="AY3" s="301" t="s">
        <v>15</v>
      </c>
      <c r="AZ3" s="301"/>
      <c r="BA3" s="301"/>
      <c r="BB3" s="301"/>
      <c r="BC3" s="302" t="s">
        <v>16</v>
      </c>
    </row>
    <row r="4" spans="1:57" ht="39.950000000000003" customHeight="1" x14ac:dyDescent="0.25">
      <c r="B4" s="302"/>
      <c r="C4" s="88" t="s">
        <v>72</v>
      </c>
      <c r="D4" s="88" t="s">
        <v>71</v>
      </c>
      <c r="E4" s="88" t="s">
        <v>70</v>
      </c>
      <c r="F4" s="88" t="s">
        <v>69</v>
      </c>
      <c r="G4" s="308"/>
      <c r="H4" s="88" t="s">
        <v>73</v>
      </c>
      <c r="I4" s="88" t="s">
        <v>74</v>
      </c>
      <c r="J4" s="88" t="s">
        <v>75</v>
      </c>
      <c r="K4" s="305"/>
      <c r="L4" s="88" t="s">
        <v>77</v>
      </c>
      <c r="M4" s="88" t="s">
        <v>78</v>
      </c>
      <c r="N4" s="88" t="s">
        <v>79</v>
      </c>
      <c r="O4" s="88" t="s">
        <v>80</v>
      </c>
      <c r="P4" s="88" t="s">
        <v>72</v>
      </c>
      <c r="Q4" s="88" t="s">
        <v>71</v>
      </c>
      <c r="R4" s="88" t="s">
        <v>70</v>
      </c>
      <c r="S4" s="88" t="s">
        <v>69</v>
      </c>
      <c r="T4" s="305"/>
      <c r="U4" s="88" t="s">
        <v>82</v>
      </c>
      <c r="V4" s="88" t="s">
        <v>83</v>
      </c>
      <c r="W4" s="88" t="s">
        <v>84</v>
      </c>
      <c r="X4" s="305"/>
      <c r="Y4" s="88" t="s">
        <v>86</v>
      </c>
      <c r="Z4" s="88" t="s">
        <v>87</v>
      </c>
      <c r="AA4" s="94" t="s">
        <v>88</v>
      </c>
      <c r="AB4" s="304"/>
      <c r="AC4" s="94" t="s">
        <v>86</v>
      </c>
      <c r="AD4" s="94" t="s">
        <v>87</v>
      </c>
      <c r="AE4" s="94" t="s">
        <v>88</v>
      </c>
      <c r="AF4" s="94" t="s">
        <v>90</v>
      </c>
      <c r="AG4" s="304"/>
      <c r="AH4" s="94" t="s">
        <v>73</v>
      </c>
      <c r="AI4" s="94" t="s">
        <v>74</v>
      </c>
      <c r="AJ4" s="94" t="s">
        <v>75</v>
      </c>
      <c r="AK4" s="304"/>
      <c r="AL4" s="94" t="s">
        <v>93</v>
      </c>
      <c r="AM4" s="94" t="s">
        <v>94</v>
      </c>
      <c r="AN4" s="94" t="s">
        <v>95</v>
      </c>
      <c r="AO4" s="94" t="s">
        <v>96</v>
      </c>
      <c r="AP4" s="94" t="s">
        <v>72</v>
      </c>
      <c r="AQ4" s="94" t="s">
        <v>71</v>
      </c>
      <c r="AR4" s="94" t="s">
        <v>70</v>
      </c>
      <c r="AS4" s="94" t="s">
        <v>69</v>
      </c>
      <c r="AT4" s="304"/>
      <c r="AU4" s="94" t="s">
        <v>73</v>
      </c>
      <c r="AV4" s="88" t="s">
        <v>74</v>
      </c>
      <c r="AW4" s="88" t="s">
        <v>75</v>
      </c>
      <c r="AX4" s="305"/>
      <c r="AY4" s="88" t="s">
        <v>77</v>
      </c>
      <c r="AZ4" s="88" t="s">
        <v>78</v>
      </c>
      <c r="BA4" s="88" t="s">
        <v>79</v>
      </c>
      <c r="BB4" s="88" t="s">
        <v>99</v>
      </c>
      <c r="BC4" s="302"/>
    </row>
    <row r="5" spans="1:57" ht="27.75" customHeight="1" x14ac:dyDescent="0.25">
      <c r="B5" s="10">
        <v>1</v>
      </c>
      <c r="C5" s="11"/>
      <c r="D5" s="11"/>
      <c r="E5" s="11"/>
      <c r="F5" s="11"/>
      <c r="G5" s="11"/>
      <c r="H5" s="95" t="s">
        <v>291</v>
      </c>
      <c r="I5" s="95" t="s">
        <v>291</v>
      </c>
      <c r="J5" s="95"/>
      <c r="K5" s="11"/>
      <c r="L5" s="11"/>
      <c r="M5" s="11"/>
      <c r="N5" s="11"/>
      <c r="O5" s="11"/>
      <c r="P5" s="11"/>
      <c r="Q5" s="11"/>
      <c r="R5" s="11"/>
      <c r="S5" s="11"/>
      <c r="T5" s="32" t="s">
        <v>20</v>
      </c>
      <c r="U5" s="11" t="s">
        <v>20</v>
      </c>
      <c r="V5" s="11"/>
      <c r="W5" s="11"/>
      <c r="X5" s="11"/>
      <c r="Y5" s="11"/>
      <c r="Z5" s="11"/>
      <c r="AA5" s="95" t="s">
        <v>291</v>
      </c>
      <c r="AB5" s="95" t="s">
        <v>291</v>
      </c>
      <c r="AC5" s="11"/>
      <c r="AD5" s="11"/>
      <c r="AE5" s="11"/>
      <c r="AF5" s="11"/>
      <c r="AG5" s="11"/>
      <c r="AH5" s="11"/>
      <c r="AI5" s="11"/>
      <c r="AJ5" s="11"/>
      <c r="AK5" s="11"/>
      <c r="AL5" s="11"/>
      <c r="AM5" s="11"/>
      <c r="AN5" s="11"/>
      <c r="AO5" s="30"/>
      <c r="AP5" s="11"/>
      <c r="AQ5" s="11"/>
      <c r="AR5" s="96"/>
      <c r="AS5" s="96"/>
      <c r="AT5" s="97"/>
      <c r="AU5" s="11" t="s">
        <v>20</v>
      </c>
      <c r="AV5" s="11" t="s">
        <v>20</v>
      </c>
      <c r="AW5" s="11" t="s">
        <v>20</v>
      </c>
      <c r="AX5" s="11" t="s">
        <v>20</v>
      </c>
      <c r="AY5" s="11" t="s">
        <v>20</v>
      </c>
      <c r="AZ5" s="11" t="s">
        <v>20</v>
      </c>
      <c r="BA5" s="11" t="s">
        <v>20</v>
      </c>
      <c r="BB5" s="11" t="s">
        <v>20</v>
      </c>
      <c r="BC5" s="10" t="s">
        <v>34</v>
      </c>
    </row>
    <row r="6" spans="1:57" ht="21.75" customHeight="1" x14ac:dyDescent="0.25">
      <c r="B6" s="10" t="s">
        <v>35</v>
      </c>
      <c r="C6" s="11"/>
      <c r="D6" s="11"/>
      <c r="E6" s="11"/>
      <c r="F6" s="11"/>
      <c r="G6" s="11"/>
      <c r="H6" s="11"/>
      <c r="I6" s="11"/>
      <c r="J6" s="11"/>
      <c r="K6" s="11"/>
      <c r="L6" s="95" t="s">
        <v>291</v>
      </c>
      <c r="M6" s="95" t="s">
        <v>291</v>
      </c>
      <c r="N6" s="11"/>
      <c r="O6" s="11"/>
      <c r="P6" s="11"/>
      <c r="Q6" s="11"/>
      <c r="R6" s="11"/>
      <c r="S6" s="96"/>
      <c r="T6" s="32" t="s">
        <v>20</v>
      </c>
      <c r="U6" s="11" t="s">
        <v>20</v>
      </c>
      <c r="V6" s="11"/>
      <c r="W6" s="11"/>
      <c r="X6" s="11"/>
      <c r="Y6" s="11"/>
      <c r="Z6" s="34" t="s">
        <v>124</v>
      </c>
      <c r="AA6" s="34" t="s">
        <v>124</v>
      </c>
      <c r="AB6" s="34" t="s">
        <v>124</v>
      </c>
      <c r="AC6" s="95" t="s">
        <v>291</v>
      </c>
      <c r="AD6" s="95" t="s">
        <v>291</v>
      </c>
      <c r="AE6" s="11"/>
      <c r="AF6" s="11"/>
      <c r="AG6" s="11"/>
      <c r="AH6" s="11"/>
      <c r="AI6" s="11"/>
      <c r="AJ6" s="11"/>
      <c r="AK6" s="11"/>
      <c r="AL6" s="11"/>
      <c r="AM6" s="11"/>
      <c r="AN6" s="34"/>
      <c r="AO6" s="34"/>
      <c r="AP6" s="34"/>
      <c r="AQ6" s="34"/>
      <c r="AR6" s="30"/>
      <c r="AS6" s="30"/>
      <c r="AT6" s="30"/>
      <c r="AU6" s="11" t="s">
        <v>20</v>
      </c>
      <c r="AV6" s="11" t="s">
        <v>20</v>
      </c>
      <c r="AW6" s="11" t="s">
        <v>20</v>
      </c>
      <c r="AX6" s="11" t="s">
        <v>20</v>
      </c>
      <c r="AY6" s="11" t="s">
        <v>20</v>
      </c>
      <c r="AZ6" s="11" t="s">
        <v>20</v>
      </c>
      <c r="BA6" s="11" t="s">
        <v>20</v>
      </c>
      <c r="BB6" s="11" t="s">
        <v>20</v>
      </c>
      <c r="BC6" s="10" t="s">
        <v>35</v>
      </c>
    </row>
    <row r="7" spans="1:57" ht="26.25" customHeight="1" x14ac:dyDescent="0.25">
      <c r="B7" s="10" t="s">
        <v>67</v>
      </c>
      <c r="C7" s="11"/>
      <c r="D7" s="11"/>
      <c r="E7" s="11"/>
      <c r="F7" s="11"/>
      <c r="G7" s="11"/>
      <c r="H7" s="11"/>
      <c r="I7" s="11"/>
      <c r="J7" s="11"/>
      <c r="K7" s="11"/>
      <c r="L7" s="11"/>
      <c r="M7" s="34"/>
      <c r="N7" s="95" t="s">
        <v>291</v>
      </c>
      <c r="O7" s="95" t="s">
        <v>291</v>
      </c>
      <c r="P7" s="34" t="s">
        <v>124</v>
      </c>
      <c r="Q7" s="34" t="s">
        <v>124</v>
      </c>
      <c r="R7" s="34" t="s">
        <v>124</v>
      </c>
      <c r="S7" s="34" t="s">
        <v>124</v>
      </c>
      <c r="T7" s="32" t="s">
        <v>20</v>
      </c>
      <c r="U7" s="11" t="s">
        <v>20</v>
      </c>
      <c r="V7" s="34"/>
      <c r="W7" s="34"/>
      <c r="X7" s="34"/>
      <c r="Y7" s="34"/>
      <c r="Z7" s="34"/>
      <c r="AA7" s="34"/>
      <c r="AB7" s="34"/>
      <c r="AC7" s="11"/>
      <c r="AD7" s="11"/>
      <c r="AE7" s="95" t="s">
        <v>291</v>
      </c>
      <c r="AF7" s="95" t="s">
        <v>291</v>
      </c>
      <c r="AG7" s="34" t="s">
        <v>125</v>
      </c>
      <c r="AH7" s="34" t="s">
        <v>125</v>
      </c>
      <c r="AI7" s="34" t="s">
        <v>125</v>
      </c>
      <c r="AJ7" s="34" t="s">
        <v>125</v>
      </c>
      <c r="AK7" s="34" t="s">
        <v>125</v>
      </c>
      <c r="AL7" s="34" t="s">
        <v>125</v>
      </c>
      <c r="AM7" s="34" t="s">
        <v>125</v>
      </c>
      <c r="AN7" s="34" t="s">
        <v>125</v>
      </c>
      <c r="AO7" s="96"/>
      <c r="AP7" s="96"/>
      <c r="AQ7" s="34"/>
      <c r="AR7" s="34"/>
      <c r="AS7" s="34"/>
      <c r="AT7" s="34"/>
      <c r="AU7" s="11" t="s">
        <v>20</v>
      </c>
      <c r="AV7" s="11" t="s">
        <v>20</v>
      </c>
      <c r="AW7" s="11" t="s">
        <v>20</v>
      </c>
      <c r="AX7" s="11" t="s">
        <v>20</v>
      </c>
      <c r="AY7" s="11" t="s">
        <v>20</v>
      </c>
      <c r="AZ7" s="11" t="s">
        <v>20</v>
      </c>
      <c r="BA7" s="11" t="s">
        <v>20</v>
      </c>
      <c r="BB7" s="11" t="s">
        <v>20</v>
      </c>
      <c r="BC7" s="10" t="s">
        <v>67</v>
      </c>
    </row>
    <row r="8" spans="1:57" ht="28.5" customHeight="1" x14ac:dyDescent="0.25">
      <c r="B8" s="10" t="s">
        <v>107</v>
      </c>
      <c r="C8" s="11"/>
      <c r="D8" s="11"/>
      <c r="E8" s="11"/>
      <c r="F8" s="11"/>
      <c r="G8" s="11"/>
      <c r="H8" s="11"/>
      <c r="I8" s="11"/>
      <c r="J8" s="11"/>
      <c r="K8" s="11"/>
      <c r="L8" s="11"/>
      <c r="M8" s="11"/>
      <c r="N8" s="30"/>
      <c r="O8" s="30"/>
      <c r="P8" s="95" t="s">
        <v>291</v>
      </c>
      <c r="Q8" s="95" t="s">
        <v>291</v>
      </c>
      <c r="R8" s="34"/>
      <c r="S8" s="34"/>
      <c r="T8" s="32" t="s">
        <v>20</v>
      </c>
      <c r="U8" s="11" t="s">
        <v>20</v>
      </c>
      <c r="V8" s="34"/>
      <c r="W8" s="34"/>
      <c r="X8" s="34"/>
      <c r="Y8" s="34"/>
      <c r="Z8" s="34" t="s">
        <v>125</v>
      </c>
      <c r="AA8" s="34" t="s">
        <v>125</v>
      </c>
      <c r="AB8" s="34" t="s">
        <v>125</v>
      </c>
      <c r="AC8" s="34" t="s">
        <v>125</v>
      </c>
      <c r="AD8" s="34" t="s">
        <v>125</v>
      </c>
      <c r="AE8" s="34" t="s">
        <v>125</v>
      </c>
      <c r="AF8" s="34" t="s">
        <v>125</v>
      </c>
      <c r="AG8" s="34" t="s">
        <v>125</v>
      </c>
      <c r="AH8" s="34" t="s">
        <v>124</v>
      </c>
      <c r="AI8" s="95" t="s">
        <v>291</v>
      </c>
      <c r="AJ8" s="95" t="s">
        <v>291</v>
      </c>
      <c r="AK8" s="11" t="s">
        <v>106</v>
      </c>
      <c r="AL8" s="11" t="s">
        <v>106</v>
      </c>
      <c r="AM8" s="11" t="s">
        <v>106</v>
      </c>
      <c r="AN8" s="11" t="s">
        <v>106</v>
      </c>
      <c r="AO8" s="31" t="s">
        <v>21</v>
      </c>
      <c r="AP8" s="31" t="s">
        <v>21</v>
      </c>
      <c r="AQ8" s="31" t="s">
        <v>21</v>
      </c>
      <c r="AR8" s="31" t="s">
        <v>21</v>
      </c>
      <c r="AS8" s="37" t="s">
        <v>60</v>
      </c>
      <c r="AT8" s="37" t="s">
        <v>60</v>
      </c>
      <c r="AU8" s="11"/>
      <c r="AV8" s="11"/>
      <c r="AW8" s="11"/>
      <c r="AX8" s="11"/>
      <c r="AY8" s="11"/>
      <c r="AZ8" s="11"/>
      <c r="BA8" s="11"/>
      <c r="BB8" s="11"/>
      <c r="BC8" s="10" t="s">
        <v>107</v>
      </c>
      <c r="BE8" s="33"/>
    </row>
    <row r="9" spans="1:57" ht="9" customHeight="1" x14ac:dyDescent="0.25"/>
    <row r="10" spans="1:57" x14ac:dyDescent="0.25">
      <c r="C10" s="324" t="s">
        <v>18</v>
      </c>
      <c r="D10" s="324"/>
      <c r="E10" s="324"/>
      <c r="F10" s="324"/>
      <c r="G10" s="324"/>
      <c r="H10" s="324"/>
      <c r="I10" s="26"/>
      <c r="J10" s="26"/>
      <c r="K10" s="26"/>
      <c r="L10" s="26"/>
      <c r="M10" s="26"/>
      <c r="N10" s="26"/>
      <c r="O10" s="18"/>
      <c r="P10" s="18"/>
    </row>
    <row r="11" spans="1:57" ht="9" customHeight="1" x14ac:dyDescent="0.25"/>
    <row r="12" spans="1:57" ht="15.75" customHeight="1" x14ac:dyDescent="0.25">
      <c r="B12" s="310" t="s">
        <v>292</v>
      </c>
      <c r="C12" s="310"/>
      <c r="D12" s="310"/>
      <c r="E12" s="325"/>
      <c r="F12" s="39"/>
      <c r="G12" s="310" t="s">
        <v>293</v>
      </c>
      <c r="H12" s="310"/>
      <c r="I12" s="310"/>
      <c r="J12" s="39"/>
      <c r="K12" s="309" t="s">
        <v>22</v>
      </c>
      <c r="L12" s="309"/>
      <c r="M12" s="309"/>
      <c r="N12" s="18"/>
      <c r="O12" s="310" t="s">
        <v>23</v>
      </c>
      <c r="P12" s="310"/>
      <c r="Q12" s="310"/>
      <c r="R12" s="310"/>
      <c r="S12" s="310"/>
      <c r="U12" s="310" t="s">
        <v>24</v>
      </c>
      <c r="V12" s="310"/>
      <c r="W12" s="310"/>
      <c r="X12" s="310"/>
      <c r="Y12" s="310"/>
      <c r="Z12" s="18"/>
      <c r="AA12" s="309" t="s">
        <v>126</v>
      </c>
      <c r="AB12" s="309"/>
      <c r="AC12" s="309"/>
      <c r="AD12" s="309"/>
      <c r="AE12" s="309"/>
      <c r="AF12" s="309"/>
      <c r="AH12" s="309" t="s">
        <v>26</v>
      </c>
      <c r="AI12" s="309"/>
      <c r="AJ12" s="309"/>
      <c r="AK12" s="309"/>
      <c r="AL12" s="309"/>
      <c r="AN12" s="310" t="s">
        <v>127</v>
      </c>
      <c r="AO12" s="310"/>
      <c r="AP12" s="310"/>
      <c r="AQ12" s="310"/>
      <c r="AR12" s="310"/>
    </row>
    <row r="13" spans="1:57" x14ac:dyDescent="0.25">
      <c r="B13" s="310"/>
      <c r="C13" s="310"/>
      <c r="D13" s="310"/>
      <c r="E13" s="325"/>
      <c r="F13" s="39"/>
      <c r="G13" s="310"/>
      <c r="H13" s="310"/>
      <c r="I13" s="310"/>
      <c r="J13" s="39"/>
      <c r="K13" s="309"/>
      <c r="L13" s="309"/>
      <c r="M13" s="309"/>
      <c r="N13" s="18"/>
      <c r="O13" s="310"/>
      <c r="P13" s="310"/>
      <c r="Q13" s="310"/>
      <c r="R13" s="310"/>
      <c r="S13" s="310"/>
      <c r="U13" s="310"/>
      <c r="V13" s="310"/>
      <c r="W13" s="310"/>
      <c r="X13" s="310"/>
      <c r="Y13" s="310"/>
      <c r="Z13" s="18"/>
      <c r="AA13" s="309"/>
      <c r="AB13" s="309"/>
      <c r="AC13" s="309"/>
      <c r="AD13" s="309"/>
      <c r="AE13" s="309"/>
      <c r="AF13" s="309"/>
      <c r="AH13" s="309"/>
      <c r="AI13" s="309"/>
      <c r="AJ13" s="309"/>
      <c r="AK13" s="309"/>
      <c r="AL13" s="309"/>
      <c r="AN13" s="310"/>
      <c r="AO13" s="310"/>
      <c r="AP13" s="310"/>
      <c r="AQ13" s="310"/>
      <c r="AR13" s="310"/>
    </row>
    <row r="14" spans="1:57" ht="16.5" customHeight="1" x14ac:dyDescent="0.25">
      <c r="B14" s="310"/>
      <c r="C14" s="310"/>
      <c r="D14" s="310"/>
      <c r="E14" s="325"/>
      <c r="F14" s="39"/>
      <c r="G14" s="310"/>
      <c r="H14" s="310"/>
      <c r="I14" s="310"/>
      <c r="J14" s="39"/>
      <c r="K14" s="309"/>
      <c r="L14" s="309"/>
      <c r="M14" s="309"/>
      <c r="O14" s="310"/>
      <c r="P14" s="310"/>
      <c r="Q14" s="310"/>
      <c r="R14" s="310"/>
      <c r="S14" s="310"/>
      <c r="U14" s="310"/>
      <c r="V14" s="310"/>
      <c r="W14" s="310"/>
      <c r="X14" s="310"/>
      <c r="Y14" s="310"/>
      <c r="AA14" s="309"/>
      <c r="AB14" s="309"/>
      <c r="AC14" s="309"/>
      <c r="AD14" s="309"/>
      <c r="AE14" s="309"/>
      <c r="AF14" s="309"/>
      <c r="AH14" s="309"/>
      <c r="AI14" s="309"/>
      <c r="AJ14" s="309"/>
      <c r="AK14" s="309"/>
      <c r="AL14" s="309"/>
      <c r="AN14" s="310"/>
      <c r="AO14" s="310"/>
      <c r="AP14" s="310"/>
      <c r="AQ14" s="310"/>
      <c r="AR14" s="310"/>
    </row>
    <row r="15" spans="1:57" ht="7.5" customHeight="1" x14ac:dyDescent="0.25">
      <c r="B15" s="20"/>
      <c r="C15" s="20"/>
      <c r="D15" s="20"/>
      <c r="E15" s="20"/>
      <c r="F15" s="20"/>
      <c r="G15" s="20"/>
      <c r="I15" s="20"/>
      <c r="J15" s="20"/>
      <c r="K15" s="20"/>
      <c r="L15" s="20"/>
      <c r="M15" s="20"/>
      <c r="O15" s="310"/>
      <c r="P15" s="310"/>
      <c r="Q15" s="310"/>
      <c r="R15" s="310"/>
      <c r="S15" s="310"/>
      <c r="U15" s="310"/>
      <c r="V15" s="310"/>
      <c r="W15" s="310"/>
      <c r="X15" s="310"/>
      <c r="Y15" s="310"/>
      <c r="AN15" s="310"/>
      <c r="AO15" s="310"/>
      <c r="AP15" s="310"/>
      <c r="AQ15" s="310"/>
      <c r="AR15" s="310"/>
    </row>
    <row r="16" spans="1:57" x14ac:dyDescent="0.25">
      <c r="B16" s="12"/>
      <c r="C16" s="13"/>
      <c r="D16" s="14"/>
      <c r="G16" s="311" t="s">
        <v>291</v>
      </c>
      <c r="H16" s="312"/>
      <c r="I16" s="313"/>
      <c r="K16" s="317" t="s">
        <v>124</v>
      </c>
      <c r="L16" s="318"/>
      <c r="M16" s="319"/>
      <c r="P16" s="317" t="s">
        <v>125</v>
      </c>
      <c r="Q16" s="318"/>
      <c r="R16" s="319"/>
      <c r="S16" s="19"/>
      <c r="T16" s="19"/>
      <c r="U16" s="19"/>
      <c r="V16" s="317" t="s">
        <v>19</v>
      </c>
      <c r="W16" s="318"/>
      <c r="X16" s="319"/>
      <c r="Y16" s="19"/>
      <c r="Z16" s="19"/>
      <c r="AA16" s="19"/>
      <c r="AB16" s="19"/>
      <c r="AC16" s="317" t="s">
        <v>60</v>
      </c>
      <c r="AD16" s="318"/>
      <c r="AE16" s="319"/>
      <c r="AF16" s="19"/>
      <c r="AG16" s="19"/>
      <c r="AH16" s="19"/>
      <c r="AI16" s="317" t="s">
        <v>20</v>
      </c>
      <c r="AJ16" s="318"/>
      <c r="AK16" s="319"/>
      <c r="AL16" s="19"/>
      <c r="AM16" s="19"/>
      <c r="AN16" s="19"/>
      <c r="AO16" s="323" t="s">
        <v>21</v>
      </c>
      <c r="AP16" s="318"/>
      <c r="AQ16" s="319"/>
    </row>
    <row r="17" spans="2:55" x14ac:dyDescent="0.25">
      <c r="B17" s="15"/>
      <c r="C17" s="16"/>
      <c r="D17" s="17"/>
      <c r="F17" s="19"/>
      <c r="G17" s="314"/>
      <c r="H17" s="315"/>
      <c r="I17" s="316"/>
      <c r="K17" s="320"/>
      <c r="L17" s="321"/>
      <c r="M17" s="322"/>
      <c r="P17" s="320"/>
      <c r="Q17" s="321"/>
      <c r="R17" s="322"/>
      <c r="S17" s="19"/>
      <c r="T17" s="19"/>
      <c r="U17" s="19"/>
      <c r="V17" s="320"/>
      <c r="W17" s="321"/>
      <c r="X17" s="322"/>
      <c r="Y17" s="19"/>
      <c r="Z17" s="19"/>
      <c r="AA17" s="19"/>
      <c r="AB17" s="19"/>
      <c r="AC17" s="320"/>
      <c r="AD17" s="321"/>
      <c r="AE17" s="322"/>
      <c r="AF17" s="19"/>
      <c r="AG17" s="19"/>
      <c r="AH17" s="19"/>
      <c r="AI17" s="320"/>
      <c r="AJ17" s="321"/>
      <c r="AK17" s="322"/>
      <c r="AL17" s="19"/>
      <c r="AM17" s="19"/>
      <c r="AN17" s="19"/>
      <c r="AO17" s="320"/>
      <c r="AP17" s="321"/>
      <c r="AQ17" s="322"/>
    </row>
    <row r="18" spans="2:55" x14ac:dyDescent="0.25">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row>
    <row r="19" spans="2:55" ht="18.75" x14ac:dyDescent="0.3">
      <c r="B19" s="326" t="s">
        <v>122</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row>
    <row r="21" spans="2:55" s="28" customFormat="1" ht="15.75" customHeight="1" x14ac:dyDescent="0.2">
      <c r="B21" s="327" t="s">
        <v>16</v>
      </c>
      <c r="C21" s="327"/>
      <c r="D21" s="327"/>
      <c r="E21" s="327"/>
      <c r="F21" s="328" t="s">
        <v>294</v>
      </c>
      <c r="G21" s="329"/>
      <c r="H21" s="329"/>
      <c r="I21" s="329"/>
      <c r="J21" s="329"/>
      <c r="K21" s="329"/>
      <c r="L21" s="329"/>
      <c r="M21" s="329"/>
      <c r="N21" s="329"/>
      <c r="O21" s="332" t="s">
        <v>293</v>
      </c>
      <c r="P21" s="333"/>
      <c r="Q21" s="333"/>
      <c r="R21" s="333"/>
      <c r="S21" s="333"/>
      <c r="T21" s="333"/>
      <c r="U21" s="333"/>
      <c r="V21" s="332" t="s">
        <v>22</v>
      </c>
      <c r="W21" s="333"/>
      <c r="X21" s="333"/>
      <c r="Y21" s="333"/>
      <c r="Z21" s="336"/>
      <c r="AA21" s="338" t="s">
        <v>38</v>
      </c>
      <c r="AB21" s="339"/>
      <c r="AC21" s="339"/>
      <c r="AD21" s="339"/>
      <c r="AE21" s="339"/>
      <c r="AF21" s="339"/>
      <c r="AG21" s="339"/>
      <c r="AH21" s="339"/>
      <c r="AI21" s="339"/>
      <c r="AJ21" s="339"/>
      <c r="AK21" s="339"/>
      <c r="AL21" s="339"/>
      <c r="AM21" s="339"/>
      <c r="AN21" s="332" t="s">
        <v>37</v>
      </c>
      <c r="AO21" s="333"/>
      <c r="AP21" s="333"/>
      <c r="AQ21" s="333"/>
      <c r="AR21" s="333"/>
      <c r="AS21" s="333"/>
      <c r="AT21" s="336"/>
      <c r="AU21" s="327" t="s">
        <v>26</v>
      </c>
      <c r="AV21" s="327"/>
      <c r="AW21" s="327"/>
      <c r="AX21" s="327"/>
      <c r="AY21" s="327"/>
      <c r="AZ21" s="327" t="s">
        <v>36</v>
      </c>
      <c r="BA21" s="327"/>
      <c r="BB21" s="327"/>
      <c r="BC21" s="327"/>
    </row>
    <row r="22" spans="2:55" s="28" customFormat="1" ht="37.5" customHeight="1" x14ac:dyDescent="0.2">
      <c r="B22" s="327"/>
      <c r="C22" s="327"/>
      <c r="D22" s="327"/>
      <c r="E22" s="327"/>
      <c r="F22" s="330"/>
      <c r="G22" s="331"/>
      <c r="H22" s="331"/>
      <c r="I22" s="331"/>
      <c r="J22" s="331"/>
      <c r="K22" s="331"/>
      <c r="L22" s="331"/>
      <c r="M22" s="331"/>
      <c r="N22" s="331"/>
      <c r="O22" s="334"/>
      <c r="P22" s="335"/>
      <c r="Q22" s="335"/>
      <c r="R22" s="335"/>
      <c r="S22" s="335"/>
      <c r="T22" s="335"/>
      <c r="U22" s="335"/>
      <c r="V22" s="334"/>
      <c r="W22" s="335"/>
      <c r="X22" s="335"/>
      <c r="Y22" s="335"/>
      <c r="Z22" s="337"/>
      <c r="AA22" s="338" t="s">
        <v>39</v>
      </c>
      <c r="AB22" s="339"/>
      <c r="AC22" s="339"/>
      <c r="AD22" s="339"/>
      <c r="AE22" s="339"/>
      <c r="AF22" s="339"/>
      <c r="AG22" s="340"/>
      <c r="AH22" s="338" t="s">
        <v>134</v>
      </c>
      <c r="AI22" s="339"/>
      <c r="AJ22" s="339"/>
      <c r="AK22" s="339"/>
      <c r="AL22" s="339"/>
      <c r="AM22" s="339"/>
      <c r="AN22" s="334"/>
      <c r="AO22" s="335"/>
      <c r="AP22" s="335"/>
      <c r="AQ22" s="335"/>
      <c r="AR22" s="335"/>
      <c r="AS22" s="335"/>
      <c r="AT22" s="337"/>
      <c r="AU22" s="327"/>
      <c r="AV22" s="327"/>
      <c r="AW22" s="327"/>
      <c r="AX22" s="327"/>
      <c r="AY22" s="327"/>
      <c r="AZ22" s="327"/>
      <c r="BA22" s="327"/>
      <c r="BB22" s="327"/>
      <c r="BC22" s="327"/>
    </row>
    <row r="23" spans="2:55" s="27" customFormat="1" ht="11.25" customHeight="1" x14ac:dyDescent="0.25">
      <c r="B23" s="345" t="s">
        <v>34</v>
      </c>
      <c r="C23" s="345"/>
      <c r="D23" s="345"/>
      <c r="E23" s="345"/>
      <c r="F23" s="346" t="s">
        <v>35</v>
      </c>
      <c r="G23" s="347"/>
      <c r="H23" s="347"/>
      <c r="I23" s="347"/>
      <c r="J23" s="347"/>
      <c r="K23" s="347"/>
      <c r="L23" s="347"/>
      <c r="M23" s="347"/>
      <c r="N23" s="347"/>
      <c r="O23" s="346" t="s">
        <v>35</v>
      </c>
      <c r="P23" s="347"/>
      <c r="Q23" s="347"/>
      <c r="R23" s="347"/>
      <c r="S23" s="347"/>
      <c r="T23" s="347"/>
      <c r="U23" s="347"/>
      <c r="V23" s="355">
        <v>3</v>
      </c>
      <c r="W23" s="356"/>
      <c r="X23" s="356"/>
      <c r="Y23" s="356"/>
      <c r="Z23" s="357"/>
      <c r="AA23" s="355">
        <v>4</v>
      </c>
      <c r="AB23" s="356"/>
      <c r="AC23" s="356"/>
      <c r="AD23" s="356"/>
      <c r="AE23" s="356"/>
      <c r="AF23" s="356"/>
      <c r="AG23" s="357"/>
      <c r="AH23" s="355">
        <v>5</v>
      </c>
      <c r="AI23" s="356"/>
      <c r="AJ23" s="356"/>
      <c r="AK23" s="356"/>
      <c r="AL23" s="356"/>
      <c r="AM23" s="356"/>
      <c r="AN23" s="355">
        <v>7</v>
      </c>
      <c r="AO23" s="356"/>
      <c r="AP23" s="356"/>
      <c r="AQ23" s="356"/>
      <c r="AR23" s="356"/>
      <c r="AS23" s="356"/>
      <c r="AT23" s="357"/>
      <c r="AU23" s="358">
        <v>8</v>
      </c>
      <c r="AV23" s="345"/>
      <c r="AW23" s="345"/>
      <c r="AX23" s="345"/>
      <c r="AY23" s="345"/>
      <c r="AZ23" s="358">
        <v>9</v>
      </c>
      <c r="BA23" s="345"/>
      <c r="BB23" s="345"/>
      <c r="BC23" s="345"/>
    </row>
    <row r="24" spans="2:55" x14ac:dyDescent="0.25">
      <c r="B24" s="341" t="s">
        <v>40</v>
      </c>
      <c r="C24" s="341"/>
      <c r="D24" s="341"/>
      <c r="E24" s="341"/>
      <c r="F24" s="342">
        <v>19</v>
      </c>
      <c r="G24" s="343"/>
      <c r="H24" s="343"/>
      <c r="I24" s="343"/>
      <c r="J24" s="343"/>
      <c r="K24" s="343"/>
      <c r="L24" s="343"/>
      <c r="M24" s="343"/>
      <c r="N24" s="343"/>
      <c r="O24" s="342">
        <v>4</v>
      </c>
      <c r="P24" s="343"/>
      <c r="Q24" s="343"/>
      <c r="R24" s="343"/>
      <c r="S24" s="343"/>
      <c r="T24" s="343"/>
      <c r="U24" s="343"/>
      <c r="V24" s="342"/>
      <c r="W24" s="343"/>
      <c r="X24" s="343"/>
      <c r="Y24" s="343"/>
      <c r="Z24" s="344"/>
      <c r="AA24" s="342"/>
      <c r="AB24" s="343"/>
      <c r="AC24" s="343"/>
      <c r="AD24" s="343"/>
      <c r="AE24" s="343"/>
      <c r="AF24" s="343"/>
      <c r="AG24" s="344"/>
      <c r="AH24" s="342"/>
      <c r="AI24" s="343"/>
      <c r="AJ24" s="343"/>
      <c r="AK24" s="343"/>
      <c r="AL24" s="343"/>
      <c r="AM24" s="343"/>
      <c r="AN24" s="342"/>
      <c r="AO24" s="343"/>
      <c r="AP24" s="343"/>
      <c r="AQ24" s="343"/>
      <c r="AR24" s="343"/>
      <c r="AS24" s="343"/>
      <c r="AT24" s="344"/>
      <c r="AU24" s="342">
        <v>8</v>
      </c>
      <c r="AV24" s="343"/>
      <c r="AW24" s="343"/>
      <c r="AX24" s="343"/>
      <c r="AY24" s="344"/>
      <c r="AZ24" s="359">
        <f>SUM(F24:AY24)</f>
        <v>31</v>
      </c>
      <c r="BA24" s="359"/>
      <c r="BB24" s="359"/>
      <c r="BC24" s="359"/>
    </row>
    <row r="25" spans="2:55" x14ac:dyDescent="0.25">
      <c r="B25" s="341" t="s">
        <v>41</v>
      </c>
      <c r="C25" s="341"/>
      <c r="D25" s="341"/>
      <c r="E25" s="341"/>
      <c r="F25" s="342">
        <v>16</v>
      </c>
      <c r="G25" s="343"/>
      <c r="H25" s="343"/>
      <c r="I25" s="343"/>
      <c r="J25" s="343"/>
      <c r="K25" s="343"/>
      <c r="L25" s="343"/>
      <c r="M25" s="343"/>
      <c r="N25" s="343"/>
      <c r="O25" s="342">
        <v>4</v>
      </c>
      <c r="P25" s="343"/>
      <c r="Q25" s="343"/>
      <c r="R25" s="343"/>
      <c r="S25" s="343"/>
      <c r="T25" s="343"/>
      <c r="U25" s="343"/>
      <c r="V25" s="342">
        <v>3</v>
      </c>
      <c r="W25" s="343"/>
      <c r="X25" s="343"/>
      <c r="Y25" s="343"/>
      <c r="Z25" s="344"/>
      <c r="AA25" s="342"/>
      <c r="AB25" s="343"/>
      <c r="AC25" s="343"/>
      <c r="AD25" s="343"/>
      <c r="AE25" s="343"/>
      <c r="AF25" s="343"/>
      <c r="AG25" s="344"/>
      <c r="AH25" s="342"/>
      <c r="AI25" s="343"/>
      <c r="AJ25" s="343"/>
      <c r="AK25" s="343"/>
      <c r="AL25" s="343"/>
      <c r="AM25" s="343"/>
      <c r="AN25" s="342"/>
      <c r="AO25" s="343"/>
      <c r="AP25" s="343"/>
      <c r="AQ25" s="343"/>
      <c r="AR25" s="343"/>
      <c r="AS25" s="343"/>
      <c r="AT25" s="344"/>
      <c r="AU25" s="342">
        <v>8</v>
      </c>
      <c r="AV25" s="343"/>
      <c r="AW25" s="343"/>
      <c r="AX25" s="343"/>
      <c r="AY25" s="344"/>
      <c r="AZ25" s="359">
        <f>SUM(F25:AY25)</f>
        <v>31</v>
      </c>
      <c r="BA25" s="359"/>
      <c r="BB25" s="359"/>
      <c r="BC25" s="359"/>
    </row>
    <row r="26" spans="2:55" x14ac:dyDescent="0.25">
      <c r="B26" s="341" t="s">
        <v>100</v>
      </c>
      <c r="C26" s="341"/>
      <c r="D26" s="341"/>
      <c r="E26" s="341"/>
      <c r="F26" s="342">
        <v>8</v>
      </c>
      <c r="G26" s="343"/>
      <c r="H26" s="343"/>
      <c r="I26" s="343"/>
      <c r="J26" s="343"/>
      <c r="K26" s="343"/>
      <c r="L26" s="343"/>
      <c r="M26" s="343"/>
      <c r="N26" s="343"/>
      <c r="O26" s="342">
        <v>4</v>
      </c>
      <c r="P26" s="343"/>
      <c r="Q26" s="343"/>
      <c r="R26" s="343"/>
      <c r="S26" s="343"/>
      <c r="T26" s="343"/>
      <c r="U26" s="343"/>
      <c r="V26" s="342">
        <v>3</v>
      </c>
      <c r="W26" s="343"/>
      <c r="X26" s="343"/>
      <c r="Y26" s="343"/>
      <c r="Z26" s="344"/>
      <c r="AA26" s="342">
        <v>8</v>
      </c>
      <c r="AB26" s="343"/>
      <c r="AC26" s="343"/>
      <c r="AD26" s="343"/>
      <c r="AE26" s="343"/>
      <c r="AF26" s="343"/>
      <c r="AG26" s="344"/>
      <c r="AH26" s="342"/>
      <c r="AI26" s="343"/>
      <c r="AJ26" s="343"/>
      <c r="AK26" s="343"/>
      <c r="AL26" s="343"/>
      <c r="AM26" s="343"/>
      <c r="AN26" s="342"/>
      <c r="AO26" s="343"/>
      <c r="AP26" s="343"/>
      <c r="AQ26" s="343"/>
      <c r="AR26" s="343"/>
      <c r="AS26" s="343"/>
      <c r="AT26" s="344"/>
      <c r="AU26" s="342">
        <v>8</v>
      </c>
      <c r="AV26" s="343"/>
      <c r="AW26" s="343"/>
      <c r="AX26" s="343"/>
      <c r="AY26" s="344"/>
      <c r="AZ26" s="359">
        <f>SUM(F26:AY26)</f>
        <v>31</v>
      </c>
      <c r="BA26" s="359"/>
      <c r="BB26" s="359"/>
      <c r="BC26" s="359"/>
    </row>
    <row r="27" spans="2:55" x14ac:dyDescent="0.25">
      <c r="B27" s="352" t="s">
        <v>110</v>
      </c>
      <c r="C27" s="353"/>
      <c r="D27" s="353"/>
      <c r="E27" s="354"/>
      <c r="F27" s="342">
        <v>6</v>
      </c>
      <c r="G27" s="343"/>
      <c r="H27" s="343"/>
      <c r="I27" s="343"/>
      <c r="J27" s="343"/>
      <c r="K27" s="343"/>
      <c r="L27" s="343"/>
      <c r="M27" s="343"/>
      <c r="N27" s="344"/>
      <c r="O27" s="342">
        <v>4</v>
      </c>
      <c r="P27" s="343"/>
      <c r="Q27" s="343"/>
      <c r="R27" s="343"/>
      <c r="S27" s="343"/>
      <c r="T27" s="343"/>
      <c r="U27" s="343"/>
      <c r="V27" s="342">
        <v>1</v>
      </c>
      <c r="W27" s="343"/>
      <c r="X27" s="343"/>
      <c r="Y27" s="343"/>
      <c r="Z27" s="344"/>
      <c r="AA27" s="342">
        <v>8</v>
      </c>
      <c r="AB27" s="343"/>
      <c r="AC27" s="343"/>
      <c r="AD27" s="343"/>
      <c r="AE27" s="343"/>
      <c r="AF27" s="343"/>
      <c r="AG27" s="344"/>
      <c r="AH27" s="342">
        <v>4</v>
      </c>
      <c r="AI27" s="343"/>
      <c r="AJ27" s="343"/>
      <c r="AK27" s="343"/>
      <c r="AL27" s="343"/>
      <c r="AM27" s="343"/>
      <c r="AN27" s="342">
        <v>6</v>
      </c>
      <c r="AO27" s="343"/>
      <c r="AP27" s="343"/>
      <c r="AQ27" s="343"/>
      <c r="AR27" s="343"/>
      <c r="AS27" s="343"/>
      <c r="AT27" s="344"/>
      <c r="AU27" s="342">
        <v>2</v>
      </c>
      <c r="AV27" s="343"/>
      <c r="AW27" s="343"/>
      <c r="AX27" s="343"/>
      <c r="AY27" s="344"/>
      <c r="AZ27" s="342">
        <f>SUM(F27:AY27)</f>
        <v>31</v>
      </c>
      <c r="BA27" s="343"/>
      <c r="BB27" s="343"/>
      <c r="BC27" s="344"/>
    </row>
    <row r="28" spans="2:55" s="27" customFormat="1" x14ac:dyDescent="0.25">
      <c r="B28" s="348" t="s">
        <v>36</v>
      </c>
      <c r="C28" s="348"/>
      <c r="D28" s="348"/>
      <c r="E28" s="348"/>
      <c r="F28" s="349">
        <f>SUM(F24:N27)</f>
        <v>49</v>
      </c>
      <c r="G28" s="350"/>
      <c r="H28" s="350"/>
      <c r="I28" s="350"/>
      <c r="J28" s="350"/>
      <c r="K28" s="350"/>
      <c r="L28" s="350"/>
      <c r="M28" s="350"/>
      <c r="N28" s="350"/>
      <c r="O28" s="349">
        <f>SUM(O24:U27)</f>
        <v>16</v>
      </c>
      <c r="P28" s="350"/>
      <c r="Q28" s="350"/>
      <c r="R28" s="350"/>
      <c r="S28" s="350"/>
      <c r="T28" s="350"/>
      <c r="U28" s="350"/>
      <c r="V28" s="349">
        <f>SUM(V24:Z27)</f>
        <v>7</v>
      </c>
      <c r="W28" s="350"/>
      <c r="X28" s="350"/>
      <c r="Y28" s="350"/>
      <c r="Z28" s="351"/>
      <c r="AA28" s="349">
        <f>SUM(AA24:AG27)</f>
        <v>16</v>
      </c>
      <c r="AB28" s="350"/>
      <c r="AC28" s="350"/>
      <c r="AD28" s="350"/>
      <c r="AE28" s="350"/>
      <c r="AF28" s="350"/>
      <c r="AG28" s="351"/>
      <c r="AH28" s="349">
        <f>SUM(AH24:AM27)</f>
        <v>4</v>
      </c>
      <c r="AI28" s="350"/>
      <c r="AJ28" s="350"/>
      <c r="AK28" s="350"/>
      <c r="AL28" s="350"/>
      <c r="AM28" s="350"/>
      <c r="AN28" s="349">
        <f>SUM(AN24:AT27)</f>
        <v>6</v>
      </c>
      <c r="AO28" s="350"/>
      <c r="AP28" s="350"/>
      <c r="AQ28" s="350"/>
      <c r="AR28" s="350"/>
      <c r="AS28" s="350"/>
      <c r="AT28" s="351"/>
      <c r="AU28" s="360">
        <f>SUM(AU24:AY27)</f>
        <v>26</v>
      </c>
      <c r="AV28" s="360"/>
      <c r="AW28" s="360"/>
      <c r="AX28" s="360"/>
      <c r="AY28" s="360"/>
      <c r="AZ28" s="360">
        <f>SUM(AZ24:BC27)</f>
        <v>124</v>
      </c>
      <c r="BA28" s="360"/>
      <c r="BB28" s="360"/>
      <c r="BC28" s="360"/>
    </row>
    <row r="32" spans="2:55" ht="15.75" customHeight="1" x14ac:dyDescent="0.25"/>
    <row r="33" ht="15.75" customHeight="1" x14ac:dyDescent="0.25"/>
  </sheetData>
  <mergeCells count="105">
    <mergeCell ref="O26:U26"/>
    <mergeCell ref="V26:Z26"/>
    <mergeCell ref="AA26:AG26"/>
    <mergeCell ref="AH26:AM26"/>
    <mergeCell ref="AN26:AT26"/>
    <mergeCell ref="AU26:AY26"/>
    <mergeCell ref="AZ26:BC26"/>
    <mergeCell ref="O27:U27"/>
    <mergeCell ref="V27:Z27"/>
    <mergeCell ref="AA27:AG27"/>
    <mergeCell ref="AH27:AM27"/>
    <mergeCell ref="AN27:AT27"/>
    <mergeCell ref="O24:U24"/>
    <mergeCell ref="V24:Z24"/>
    <mergeCell ref="AA24:AG24"/>
    <mergeCell ref="AH24:AM24"/>
    <mergeCell ref="AN24:AT24"/>
    <mergeCell ref="AU24:AY24"/>
    <mergeCell ref="AZ24:BC24"/>
    <mergeCell ref="O25:U25"/>
    <mergeCell ref="V25:Z25"/>
    <mergeCell ref="AA25:AG25"/>
    <mergeCell ref="AH25:AM25"/>
    <mergeCell ref="AN25:AT25"/>
    <mergeCell ref="AU25:AY25"/>
    <mergeCell ref="AZ25:BC25"/>
    <mergeCell ref="O21:U22"/>
    <mergeCell ref="V21:Z22"/>
    <mergeCell ref="AA21:AM21"/>
    <mergeCell ref="AN21:AT22"/>
    <mergeCell ref="AU21:AY22"/>
    <mergeCell ref="AZ21:BC22"/>
    <mergeCell ref="AA22:AG22"/>
    <mergeCell ref="AH22:AM22"/>
    <mergeCell ref="O23:U23"/>
    <mergeCell ref="V23:Z23"/>
    <mergeCell ref="AA23:AG23"/>
    <mergeCell ref="AH23:AM23"/>
    <mergeCell ref="B28:E28"/>
    <mergeCell ref="F28:N28"/>
    <mergeCell ref="B27:E27"/>
    <mergeCell ref="F27:N27"/>
    <mergeCell ref="AU27:AY27"/>
    <mergeCell ref="AZ27:BC27"/>
    <mergeCell ref="O28:U28"/>
    <mergeCell ref="V28:Z28"/>
    <mergeCell ref="AA28:AG28"/>
    <mergeCell ref="AH28:AM28"/>
    <mergeCell ref="AN28:AT28"/>
    <mergeCell ref="AU28:AY28"/>
    <mergeCell ref="AZ28:BC28"/>
    <mergeCell ref="B26:E26"/>
    <mergeCell ref="F26:N26"/>
    <mergeCell ref="B25:E25"/>
    <mergeCell ref="F25:N25"/>
    <mergeCell ref="B24:E24"/>
    <mergeCell ref="F24:N24"/>
    <mergeCell ref="B23:E23"/>
    <mergeCell ref="F23:N23"/>
    <mergeCell ref="AN23:AT23"/>
    <mergeCell ref="AU23:AY23"/>
    <mergeCell ref="AZ23:BC23"/>
    <mergeCell ref="B19:BC19"/>
    <mergeCell ref="B21:E22"/>
    <mergeCell ref="F21:N22"/>
    <mergeCell ref="K16:M17"/>
    <mergeCell ref="P16:R17"/>
    <mergeCell ref="V16:X17"/>
    <mergeCell ref="AA12:AF14"/>
    <mergeCell ref="AH12:AL14"/>
    <mergeCell ref="AN12:AR15"/>
    <mergeCell ref="G16:I17"/>
    <mergeCell ref="AC16:AE17"/>
    <mergeCell ref="AI16:AK17"/>
    <mergeCell ref="AO16:AQ17"/>
    <mergeCell ref="C10:H10"/>
    <mergeCell ref="B12:E14"/>
    <mergeCell ref="G12:I14"/>
    <mergeCell ref="K12:M14"/>
    <mergeCell ref="O12:S15"/>
    <mergeCell ref="U12:Y15"/>
    <mergeCell ref="AY3:BB3"/>
    <mergeCell ref="BC3:BC4"/>
    <mergeCell ref="AL3:AO3"/>
    <mergeCell ref="AP3:AS3"/>
    <mergeCell ref="AT3:AT4"/>
    <mergeCell ref="AU3:AW3"/>
    <mergeCell ref="AX3:AX4"/>
    <mergeCell ref="A1:BB1"/>
    <mergeCell ref="AK3:AK4"/>
    <mergeCell ref="X3:X4"/>
    <mergeCell ref="Y3:AA3"/>
    <mergeCell ref="AB3:AB4"/>
    <mergeCell ref="AC3:AF3"/>
    <mergeCell ref="AG3:AG4"/>
    <mergeCell ref="AH3:AJ3"/>
    <mergeCell ref="B3:B4"/>
    <mergeCell ref="C3:F3"/>
    <mergeCell ref="G3:G4"/>
    <mergeCell ref="H3:J3"/>
    <mergeCell ref="K3:K4"/>
    <mergeCell ref="L3:O3"/>
    <mergeCell ref="P3:S3"/>
    <mergeCell ref="T3:T4"/>
    <mergeCell ref="U3:W3"/>
  </mergeCells>
  <pageMargins left="0.19685039370078741" right="0" top="0.78740157480314965" bottom="0" header="0"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3"/>
  <sheetViews>
    <sheetView tabSelected="1" zoomScale="70" zoomScaleNormal="70" zoomScaleSheetLayoutView="87" workbookViewId="0">
      <selection activeCell="E54" sqref="E54"/>
    </sheetView>
  </sheetViews>
  <sheetFormatPr defaultRowHeight="12.75" x14ac:dyDescent="0.2"/>
  <cols>
    <col min="1" max="1" width="12.7109375" style="267" customWidth="1"/>
    <col min="2" max="2" width="43.85546875" style="267" customWidth="1"/>
    <col min="3" max="3" width="12.140625" style="99" customWidth="1"/>
    <col min="4" max="4" width="12.140625" style="267" customWidth="1"/>
    <col min="5" max="5" width="6.85546875" style="268" customWidth="1"/>
    <col min="6" max="6" width="6.42578125" style="268" customWidth="1"/>
    <col min="7" max="7" width="6.5703125" style="268" customWidth="1"/>
    <col min="8" max="10" width="6.140625" style="268" customWidth="1"/>
    <col min="11" max="12" width="5.140625" style="268" customWidth="1"/>
    <col min="13" max="13" width="5.5703125" style="268" customWidth="1"/>
    <col min="14" max="14" width="5.28515625" style="268" customWidth="1"/>
    <col min="15" max="15" width="5.5703125" style="268" customWidth="1"/>
    <col min="16" max="17" width="5.28515625" style="269" customWidth="1"/>
    <col min="18" max="19" width="5.28515625" style="268" customWidth="1"/>
    <col min="20" max="21" width="5.28515625" style="269" customWidth="1"/>
    <col min="22" max="23" width="5.5703125" style="268" customWidth="1"/>
    <col min="24" max="25" width="5.28515625" style="269" customWidth="1"/>
    <col min="26" max="27" width="5.28515625" style="268" customWidth="1"/>
    <col min="28" max="29" width="5.28515625" style="269" customWidth="1"/>
    <col min="30" max="31" width="5.28515625" style="268" customWidth="1"/>
    <col min="32" max="33" width="5.28515625" style="269" customWidth="1"/>
    <col min="34" max="35" width="5.28515625" style="268" customWidth="1"/>
    <col min="36" max="37" width="5.28515625" style="269" customWidth="1"/>
    <col min="38" max="39" width="5.28515625" style="268" customWidth="1"/>
    <col min="40" max="41" width="5.28515625" style="269" customWidth="1"/>
    <col min="42" max="43" width="5.28515625" style="268" customWidth="1"/>
    <col min="44" max="45" width="5.28515625" style="269" customWidth="1"/>
    <col min="46" max="256" width="9.140625" style="267"/>
    <col min="257" max="257" width="11.140625" style="267" customWidth="1"/>
    <col min="258" max="258" width="28.5703125" style="267" customWidth="1"/>
    <col min="259" max="259" width="12.140625" style="267" customWidth="1"/>
    <col min="260" max="260" width="12.28515625" style="267" customWidth="1"/>
    <col min="261" max="261" width="6.85546875" style="267" customWidth="1"/>
    <col min="262" max="262" width="6.42578125" style="267" customWidth="1"/>
    <col min="263" max="263" width="6.5703125" style="267" customWidth="1"/>
    <col min="264" max="266" width="6.140625" style="267" customWidth="1"/>
    <col min="267" max="268" width="5.140625" style="267" customWidth="1"/>
    <col min="269" max="269" width="5.5703125" style="267" customWidth="1"/>
    <col min="270" max="270" width="5.28515625" style="267" customWidth="1"/>
    <col min="271" max="271" width="5.5703125" style="267" customWidth="1"/>
    <col min="272" max="277" width="5.28515625" style="267" customWidth="1"/>
    <col min="278" max="279" width="5.5703125" style="267" customWidth="1"/>
    <col min="280" max="301" width="5.28515625" style="267" customWidth="1"/>
    <col min="302" max="512" width="9.140625" style="267"/>
    <col min="513" max="513" width="11.140625" style="267" customWidth="1"/>
    <col min="514" max="514" width="28.5703125" style="267" customWidth="1"/>
    <col min="515" max="515" width="12.140625" style="267" customWidth="1"/>
    <col min="516" max="516" width="12.28515625" style="267" customWidth="1"/>
    <col min="517" max="517" width="6.85546875" style="267" customWidth="1"/>
    <col min="518" max="518" width="6.42578125" style="267" customWidth="1"/>
    <col min="519" max="519" width="6.5703125" style="267" customWidth="1"/>
    <col min="520" max="522" width="6.140625" style="267" customWidth="1"/>
    <col min="523" max="524" width="5.140625" style="267" customWidth="1"/>
    <col min="525" max="525" width="5.5703125" style="267" customWidth="1"/>
    <col min="526" max="526" width="5.28515625" style="267" customWidth="1"/>
    <col min="527" max="527" width="5.5703125" style="267" customWidth="1"/>
    <col min="528" max="533" width="5.28515625" style="267" customWidth="1"/>
    <col min="534" max="535" width="5.5703125" style="267" customWidth="1"/>
    <col min="536" max="557" width="5.28515625" style="267" customWidth="1"/>
    <col min="558" max="768" width="9.140625" style="267"/>
    <col min="769" max="769" width="11.140625" style="267" customWidth="1"/>
    <col min="770" max="770" width="28.5703125" style="267" customWidth="1"/>
    <col min="771" max="771" width="12.140625" style="267" customWidth="1"/>
    <col min="772" max="772" width="12.28515625" style="267" customWidth="1"/>
    <col min="773" max="773" width="6.85546875" style="267" customWidth="1"/>
    <col min="774" max="774" width="6.42578125" style="267" customWidth="1"/>
    <col min="775" max="775" width="6.5703125" style="267" customWidth="1"/>
    <col min="776" max="778" width="6.140625" style="267" customWidth="1"/>
    <col min="779" max="780" width="5.140625" style="267" customWidth="1"/>
    <col min="781" max="781" width="5.5703125" style="267" customWidth="1"/>
    <col min="782" max="782" width="5.28515625" style="267" customWidth="1"/>
    <col min="783" max="783" width="5.5703125" style="267" customWidth="1"/>
    <col min="784" max="789" width="5.28515625" style="267" customWidth="1"/>
    <col min="790" max="791" width="5.5703125" style="267" customWidth="1"/>
    <col min="792" max="813" width="5.28515625" style="267" customWidth="1"/>
    <col min="814" max="1024" width="9.140625" style="267"/>
    <col min="1025" max="1025" width="11.140625" style="267" customWidth="1"/>
    <col min="1026" max="1026" width="28.5703125" style="267" customWidth="1"/>
    <col min="1027" max="1027" width="12.140625" style="267" customWidth="1"/>
    <col min="1028" max="1028" width="12.28515625" style="267" customWidth="1"/>
    <col min="1029" max="1029" width="6.85546875" style="267" customWidth="1"/>
    <col min="1030" max="1030" width="6.42578125" style="267" customWidth="1"/>
    <col min="1031" max="1031" width="6.5703125" style="267" customWidth="1"/>
    <col min="1032" max="1034" width="6.140625" style="267" customWidth="1"/>
    <col min="1035" max="1036" width="5.140625" style="267" customWidth="1"/>
    <col min="1037" max="1037" width="5.5703125" style="267" customWidth="1"/>
    <col min="1038" max="1038" width="5.28515625" style="267" customWidth="1"/>
    <col min="1039" max="1039" width="5.5703125" style="267" customWidth="1"/>
    <col min="1040" max="1045" width="5.28515625" style="267" customWidth="1"/>
    <col min="1046" max="1047" width="5.5703125" style="267" customWidth="1"/>
    <col min="1048" max="1069" width="5.28515625" style="267" customWidth="1"/>
    <col min="1070" max="1280" width="9.140625" style="267"/>
    <col min="1281" max="1281" width="11.140625" style="267" customWidth="1"/>
    <col min="1282" max="1282" width="28.5703125" style="267" customWidth="1"/>
    <col min="1283" max="1283" width="12.140625" style="267" customWidth="1"/>
    <col min="1284" max="1284" width="12.28515625" style="267" customWidth="1"/>
    <col min="1285" max="1285" width="6.85546875" style="267" customWidth="1"/>
    <col min="1286" max="1286" width="6.42578125" style="267" customWidth="1"/>
    <col min="1287" max="1287" width="6.5703125" style="267" customWidth="1"/>
    <col min="1288" max="1290" width="6.140625" style="267" customWidth="1"/>
    <col min="1291" max="1292" width="5.140625" style="267" customWidth="1"/>
    <col min="1293" max="1293" width="5.5703125" style="267" customWidth="1"/>
    <col min="1294" max="1294" width="5.28515625" style="267" customWidth="1"/>
    <col min="1295" max="1295" width="5.5703125" style="267" customWidth="1"/>
    <col min="1296" max="1301" width="5.28515625" style="267" customWidth="1"/>
    <col min="1302" max="1303" width="5.5703125" style="267" customWidth="1"/>
    <col min="1304" max="1325" width="5.28515625" style="267" customWidth="1"/>
    <col min="1326" max="1536" width="9.140625" style="267"/>
    <col min="1537" max="1537" width="11.140625" style="267" customWidth="1"/>
    <col min="1538" max="1538" width="28.5703125" style="267" customWidth="1"/>
    <col min="1539" max="1539" width="12.140625" style="267" customWidth="1"/>
    <col min="1540" max="1540" width="12.28515625" style="267" customWidth="1"/>
    <col min="1541" max="1541" width="6.85546875" style="267" customWidth="1"/>
    <col min="1542" max="1542" width="6.42578125" style="267" customWidth="1"/>
    <col min="1543" max="1543" width="6.5703125" style="267" customWidth="1"/>
    <col min="1544" max="1546" width="6.140625" style="267" customWidth="1"/>
    <col min="1547" max="1548" width="5.140625" style="267" customWidth="1"/>
    <col min="1549" max="1549" width="5.5703125" style="267" customWidth="1"/>
    <col min="1550" max="1550" width="5.28515625" style="267" customWidth="1"/>
    <col min="1551" max="1551" width="5.5703125" style="267" customWidth="1"/>
    <col min="1552" max="1557" width="5.28515625" style="267" customWidth="1"/>
    <col min="1558" max="1559" width="5.5703125" style="267" customWidth="1"/>
    <col min="1560" max="1581" width="5.28515625" style="267" customWidth="1"/>
    <col min="1582" max="1792" width="9.140625" style="267"/>
    <col min="1793" max="1793" width="11.140625" style="267" customWidth="1"/>
    <col min="1794" max="1794" width="28.5703125" style="267" customWidth="1"/>
    <col min="1795" max="1795" width="12.140625" style="267" customWidth="1"/>
    <col min="1796" max="1796" width="12.28515625" style="267" customWidth="1"/>
    <col min="1797" max="1797" width="6.85546875" style="267" customWidth="1"/>
    <col min="1798" max="1798" width="6.42578125" style="267" customWidth="1"/>
    <col min="1799" max="1799" width="6.5703125" style="267" customWidth="1"/>
    <col min="1800" max="1802" width="6.140625" style="267" customWidth="1"/>
    <col min="1803" max="1804" width="5.140625" style="267" customWidth="1"/>
    <col min="1805" max="1805" width="5.5703125" style="267" customWidth="1"/>
    <col min="1806" max="1806" width="5.28515625" style="267" customWidth="1"/>
    <col min="1807" max="1807" width="5.5703125" style="267" customWidth="1"/>
    <col min="1808" max="1813" width="5.28515625" style="267" customWidth="1"/>
    <col min="1814" max="1815" width="5.5703125" style="267" customWidth="1"/>
    <col min="1816" max="1837" width="5.28515625" style="267" customWidth="1"/>
    <col min="1838" max="2048" width="9.140625" style="267"/>
    <col min="2049" max="2049" width="11.140625" style="267" customWidth="1"/>
    <col min="2050" max="2050" width="28.5703125" style="267" customWidth="1"/>
    <col min="2051" max="2051" width="12.140625" style="267" customWidth="1"/>
    <col min="2052" max="2052" width="12.28515625" style="267" customWidth="1"/>
    <col min="2053" max="2053" width="6.85546875" style="267" customWidth="1"/>
    <col min="2054" max="2054" width="6.42578125" style="267" customWidth="1"/>
    <col min="2055" max="2055" width="6.5703125" style="267" customWidth="1"/>
    <col min="2056" max="2058" width="6.140625" style="267" customWidth="1"/>
    <col min="2059" max="2060" width="5.140625" style="267" customWidth="1"/>
    <col min="2061" max="2061" width="5.5703125" style="267" customWidth="1"/>
    <col min="2062" max="2062" width="5.28515625" style="267" customWidth="1"/>
    <col min="2063" max="2063" width="5.5703125" style="267" customWidth="1"/>
    <col min="2064" max="2069" width="5.28515625" style="267" customWidth="1"/>
    <col min="2070" max="2071" width="5.5703125" style="267" customWidth="1"/>
    <col min="2072" max="2093" width="5.28515625" style="267" customWidth="1"/>
    <col min="2094" max="2304" width="9.140625" style="267"/>
    <col min="2305" max="2305" width="11.140625" style="267" customWidth="1"/>
    <col min="2306" max="2306" width="28.5703125" style="267" customWidth="1"/>
    <col min="2307" max="2307" width="12.140625" style="267" customWidth="1"/>
    <col min="2308" max="2308" width="12.28515625" style="267" customWidth="1"/>
    <col min="2309" max="2309" width="6.85546875" style="267" customWidth="1"/>
    <col min="2310" max="2310" width="6.42578125" style="267" customWidth="1"/>
    <col min="2311" max="2311" width="6.5703125" style="267" customWidth="1"/>
    <col min="2312" max="2314" width="6.140625" style="267" customWidth="1"/>
    <col min="2315" max="2316" width="5.140625" style="267" customWidth="1"/>
    <col min="2317" max="2317" width="5.5703125" style="267" customWidth="1"/>
    <col min="2318" max="2318" width="5.28515625" style="267" customWidth="1"/>
    <col min="2319" max="2319" width="5.5703125" style="267" customWidth="1"/>
    <col min="2320" max="2325" width="5.28515625" style="267" customWidth="1"/>
    <col min="2326" max="2327" width="5.5703125" style="267" customWidth="1"/>
    <col min="2328" max="2349" width="5.28515625" style="267" customWidth="1"/>
    <col min="2350" max="2560" width="9.140625" style="267"/>
    <col min="2561" max="2561" width="11.140625" style="267" customWidth="1"/>
    <col min="2562" max="2562" width="28.5703125" style="267" customWidth="1"/>
    <col min="2563" max="2563" width="12.140625" style="267" customWidth="1"/>
    <col min="2564" max="2564" width="12.28515625" style="267" customWidth="1"/>
    <col min="2565" max="2565" width="6.85546875" style="267" customWidth="1"/>
    <col min="2566" max="2566" width="6.42578125" style="267" customWidth="1"/>
    <col min="2567" max="2567" width="6.5703125" style="267" customWidth="1"/>
    <col min="2568" max="2570" width="6.140625" style="267" customWidth="1"/>
    <col min="2571" max="2572" width="5.140625" style="267" customWidth="1"/>
    <col min="2573" max="2573" width="5.5703125" style="267" customWidth="1"/>
    <col min="2574" max="2574" width="5.28515625" style="267" customWidth="1"/>
    <col min="2575" max="2575" width="5.5703125" style="267" customWidth="1"/>
    <col min="2576" max="2581" width="5.28515625" style="267" customWidth="1"/>
    <col min="2582" max="2583" width="5.5703125" style="267" customWidth="1"/>
    <col min="2584" max="2605" width="5.28515625" style="267" customWidth="1"/>
    <col min="2606" max="2816" width="9.140625" style="267"/>
    <col min="2817" max="2817" width="11.140625" style="267" customWidth="1"/>
    <col min="2818" max="2818" width="28.5703125" style="267" customWidth="1"/>
    <col min="2819" max="2819" width="12.140625" style="267" customWidth="1"/>
    <col min="2820" max="2820" width="12.28515625" style="267" customWidth="1"/>
    <col min="2821" max="2821" width="6.85546875" style="267" customWidth="1"/>
    <col min="2822" max="2822" width="6.42578125" style="267" customWidth="1"/>
    <col min="2823" max="2823" width="6.5703125" style="267" customWidth="1"/>
    <col min="2824" max="2826" width="6.140625" style="267" customWidth="1"/>
    <col min="2827" max="2828" width="5.140625" style="267" customWidth="1"/>
    <col min="2829" max="2829" width="5.5703125" style="267" customWidth="1"/>
    <col min="2830" max="2830" width="5.28515625" style="267" customWidth="1"/>
    <col min="2831" max="2831" width="5.5703125" style="267" customWidth="1"/>
    <col min="2832" max="2837" width="5.28515625" style="267" customWidth="1"/>
    <col min="2838" max="2839" width="5.5703125" style="267" customWidth="1"/>
    <col min="2840" max="2861" width="5.28515625" style="267" customWidth="1"/>
    <col min="2862" max="3072" width="9.140625" style="267"/>
    <col min="3073" max="3073" width="11.140625" style="267" customWidth="1"/>
    <col min="3074" max="3074" width="28.5703125" style="267" customWidth="1"/>
    <col min="3075" max="3075" width="12.140625" style="267" customWidth="1"/>
    <col min="3076" max="3076" width="12.28515625" style="267" customWidth="1"/>
    <col min="3077" max="3077" width="6.85546875" style="267" customWidth="1"/>
    <col min="3078" max="3078" width="6.42578125" style="267" customWidth="1"/>
    <col min="3079" max="3079" width="6.5703125" style="267" customWidth="1"/>
    <col min="3080" max="3082" width="6.140625" style="267" customWidth="1"/>
    <col min="3083" max="3084" width="5.140625" style="267" customWidth="1"/>
    <col min="3085" max="3085" width="5.5703125" style="267" customWidth="1"/>
    <col min="3086" max="3086" width="5.28515625" style="267" customWidth="1"/>
    <col min="3087" max="3087" width="5.5703125" style="267" customWidth="1"/>
    <col min="3088" max="3093" width="5.28515625" style="267" customWidth="1"/>
    <col min="3094" max="3095" width="5.5703125" style="267" customWidth="1"/>
    <col min="3096" max="3117" width="5.28515625" style="267" customWidth="1"/>
    <col min="3118" max="3328" width="9.140625" style="267"/>
    <col min="3329" max="3329" width="11.140625" style="267" customWidth="1"/>
    <col min="3330" max="3330" width="28.5703125" style="267" customWidth="1"/>
    <col min="3331" max="3331" width="12.140625" style="267" customWidth="1"/>
    <col min="3332" max="3332" width="12.28515625" style="267" customWidth="1"/>
    <col min="3333" max="3333" width="6.85546875" style="267" customWidth="1"/>
    <col min="3334" max="3334" width="6.42578125" style="267" customWidth="1"/>
    <col min="3335" max="3335" width="6.5703125" style="267" customWidth="1"/>
    <col min="3336" max="3338" width="6.140625" style="267" customWidth="1"/>
    <col min="3339" max="3340" width="5.140625" style="267" customWidth="1"/>
    <col min="3341" max="3341" width="5.5703125" style="267" customWidth="1"/>
    <col min="3342" max="3342" width="5.28515625" style="267" customWidth="1"/>
    <col min="3343" max="3343" width="5.5703125" style="267" customWidth="1"/>
    <col min="3344" max="3349" width="5.28515625" style="267" customWidth="1"/>
    <col min="3350" max="3351" width="5.5703125" style="267" customWidth="1"/>
    <col min="3352" max="3373" width="5.28515625" style="267" customWidth="1"/>
    <col min="3374" max="3584" width="9.140625" style="267"/>
    <col min="3585" max="3585" width="11.140625" style="267" customWidth="1"/>
    <col min="3586" max="3586" width="28.5703125" style="267" customWidth="1"/>
    <col min="3587" max="3587" width="12.140625" style="267" customWidth="1"/>
    <col min="3588" max="3588" width="12.28515625" style="267" customWidth="1"/>
    <col min="3589" max="3589" width="6.85546875" style="267" customWidth="1"/>
    <col min="3590" max="3590" width="6.42578125" style="267" customWidth="1"/>
    <col min="3591" max="3591" width="6.5703125" style="267" customWidth="1"/>
    <col min="3592" max="3594" width="6.140625" style="267" customWidth="1"/>
    <col min="3595" max="3596" width="5.140625" style="267" customWidth="1"/>
    <col min="3597" max="3597" width="5.5703125" style="267" customWidth="1"/>
    <col min="3598" max="3598" width="5.28515625" style="267" customWidth="1"/>
    <col min="3599" max="3599" width="5.5703125" style="267" customWidth="1"/>
    <col min="3600" max="3605" width="5.28515625" style="267" customWidth="1"/>
    <col min="3606" max="3607" width="5.5703125" style="267" customWidth="1"/>
    <col min="3608" max="3629" width="5.28515625" style="267" customWidth="1"/>
    <col min="3630" max="3840" width="9.140625" style="267"/>
    <col min="3841" max="3841" width="11.140625" style="267" customWidth="1"/>
    <col min="3842" max="3842" width="28.5703125" style="267" customWidth="1"/>
    <col min="3843" max="3843" width="12.140625" style="267" customWidth="1"/>
    <col min="3844" max="3844" width="12.28515625" style="267" customWidth="1"/>
    <col min="3845" max="3845" width="6.85546875" style="267" customWidth="1"/>
    <col min="3846" max="3846" width="6.42578125" style="267" customWidth="1"/>
    <col min="3847" max="3847" width="6.5703125" style="267" customWidth="1"/>
    <col min="3848" max="3850" width="6.140625" style="267" customWidth="1"/>
    <col min="3851" max="3852" width="5.140625" style="267" customWidth="1"/>
    <col min="3853" max="3853" width="5.5703125" style="267" customWidth="1"/>
    <col min="3854" max="3854" width="5.28515625" style="267" customWidth="1"/>
    <col min="3855" max="3855" width="5.5703125" style="267" customWidth="1"/>
    <col min="3856" max="3861" width="5.28515625" style="267" customWidth="1"/>
    <col min="3862" max="3863" width="5.5703125" style="267" customWidth="1"/>
    <col min="3864" max="3885" width="5.28515625" style="267" customWidth="1"/>
    <col min="3886" max="4096" width="9.140625" style="267"/>
    <col min="4097" max="4097" width="11.140625" style="267" customWidth="1"/>
    <col min="4098" max="4098" width="28.5703125" style="267" customWidth="1"/>
    <col min="4099" max="4099" width="12.140625" style="267" customWidth="1"/>
    <col min="4100" max="4100" width="12.28515625" style="267" customWidth="1"/>
    <col min="4101" max="4101" width="6.85546875" style="267" customWidth="1"/>
    <col min="4102" max="4102" width="6.42578125" style="267" customWidth="1"/>
    <col min="4103" max="4103" width="6.5703125" style="267" customWidth="1"/>
    <col min="4104" max="4106" width="6.140625" style="267" customWidth="1"/>
    <col min="4107" max="4108" width="5.140625" style="267" customWidth="1"/>
    <col min="4109" max="4109" width="5.5703125" style="267" customWidth="1"/>
    <col min="4110" max="4110" width="5.28515625" style="267" customWidth="1"/>
    <col min="4111" max="4111" width="5.5703125" style="267" customWidth="1"/>
    <col min="4112" max="4117" width="5.28515625" style="267" customWidth="1"/>
    <col min="4118" max="4119" width="5.5703125" style="267" customWidth="1"/>
    <col min="4120" max="4141" width="5.28515625" style="267" customWidth="1"/>
    <col min="4142" max="4352" width="9.140625" style="267"/>
    <col min="4353" max="4353" width="11.140625" style="267" customWidth="1"/>
    <col min="4354" max="4354" width="28.5703125" style="267" customWidth="1"/>
    <col min="4355" max="4355" width="12.140625" style="267" customWidth="1"/>
    <col min="4356" max="4356" width="12.28515625" style="267" customWidth="1"/>
    <col min="4357" max="4357" width="6.85546875" style="267" customWidth="1"/>
    <col min="4358" max="4358" width="6.42578125" style="267" customWidth="1"/>
    <col min="4359" max="4359" width="6.5703125" style="267" customWidth="1"/>
    <col min="4360" max="4362" width="6.140625" style="267" customWidth="1"/>
    <col min="4363" max="4364" width="5.140625" style="267" customWidth="1"/>
    <col min="4365" max="4365" width="5.5703125" style="267" customWidth="1"/>
    <col min="4366" max="4366" width="5.28515625" style="267" customWidth="1"/>
    <col min="4367" max="4367" width="5.5703125" style="267" customWidth="1"/>
    <col min="4368" max="4373" width="5.28515625" style="267" customWidth="1"/>
    <col min="4374" max="4375" width="5.5703125" style="267" customWidth="1"/>
    <col min="4376" max="4397" width="5.28515625" style="267" customWidth="1"/>
    <col min="4398" max="4608" width="9.140625" style="267"/>
    <col min="4609" max="4609" width="11.140625" style="267" customWidth="1"/>
    <col min="4610" max="4610" width="28.5703125" style="267" customWidth="1"/>
    <col min="4611" max="4611" width="12.140625" style="267" customWidth="1"/>
    <col min="4612" max="4612" width="12.28515625" style="267" customWidth="1"/>
    <col min="4613" max="4613" width="6.85546875" style="267" customWidth="1"/>
    <col min="4614" max="4614" width="6.42578125" style="267" customWidth="1"/>
    <col min="4615" max="4615" width="6.5703125" style="267" customWidth="1"/>
    <col min="4616" max="4618" width="6.140625" style="267" customWidth="1"/>
    <col min="4619" max="4620" width="5.140625" style="267" customWidth="1"/>
    <col min="4621" max="4621" width="5.5703125" style="267" customWidth="1"/>
    <col min="4622" max="4622" width="5.28515625" style="267" customWidth="1"/>
    <col min="4623" max="4623" width="5.5703125" style="267" customWidth="1"/>
    <col min="4624" max="4629" width="5.28515625" style="267" customWidth="1"/>
    <col min="4630" max="4631" width="5.5703125" style="267" customWidth="1"/>
    <col min="4632" max="4653" width="5.28515625" style="267" customWidth="1"/>
    <col min="4654" max="4864" width="9.140625" style="267"/>
    <col min="4865" max="4865" width="11.140625" style="267" customWidth="1"/>
    <col min="4866" max="4866" width="28.5703125" style="267" customWidth="1"/>
    <col min="4867" max="4867" width="12.140625" style="267" customWidth="1"/>
    <col min="4868" max="4868" width="12.28515625" style="267" customWidth="1"/>
    <col min="4869" max="4869" width="6.85546875" style="267" customWidth="1"/>
    <col min="4870" max="4870" width="6.42578125" style="267" customWidth="1"/>
    <col min="4871" max="4871" width="6.5703125" style="267" customWidth="1"/>
    <col min="4872" max="4874" width="6.140625" style="267" customWidth="1"/>
    <col min="4875" max="4876" width="5.140625" style="267" customWidth="1"/>
    <col min="4877" max="4877" width="5.5703125" style="267" customWidth="1"/>
    <col min="4878" max="4878" width="5.28515625" style="267" customWidth="1"/>
    <col min="4879" max="4879" width="5.5703125" style="267" customWidth="1"/>
    <col min="4880" max="4885" width="5.28515625" style="267" customWidth="1"/>
    <col min="4886" max="4887" width="5.5703125" style="267" customWidth="1"/>
    <col min="4888" max="4909" width="5.28515625" style="267" customWidth="1"/>
    <col min="4910" max="5120" width="9.140625" style="267"/>
    <col min="5121" max="5121" width="11.140625" style="267" customWidth="1"/>
    <col min="5122" max="5122" width="28.5703125" style="267" customWidth="1"/>
    <col min="5123" max="5123" width="12.140625" style="267" customWidth="1"/>
    <col min="5124" max="5124" width="12.28515625" style="267" customWidth="1"/>
    <col min="5125" max="5125" width="6.85546875" style="267" customWidth="1"/>
    <col min="5126" max="5126" width="6.42578125" style="267" customWidth="1"/>
    <col min="5127" max="5127" width="6.5703125" style="267" customWidth="1"/>
    <col min="5128" max="5130" width="6.140625" style="267" customWidth="1"/>
    <col min="5131" max="5132" width="5.140625" style="267" customWidth="1"/>
    <col min="5133" max="5133" width="5.5703125" style="267" customWidth="1"/>
    <col min="5134" max="5134" width="5.28515625" style="267" customWidth="1"/>
    <col min="5135" max="5135" width="5.5703125" style="267" customWidth="1"/>
    <col min="5136" max="5141" width="5.28515625" style="267" customWidth="1"/>
    <col min="5142" max="5143" width="5.5703125" style="267" customWidth="1"/>
    <col min="5144" max="5165" width="5.28515625" style="267" customWidth="1"/>
    <col min="5166" max="5376" width="9.140625" style="267"/>
    <col min="5377" max="5377" width="11.140625" style="267" customWidth="1"/>
    <col min="5378" max="5378" width="28.5703125" style="267" customWidth="1"/>
    <col min="5379" max="5379" width="12.140625" style="267" customWidth="1"/>
    <col min="5380" max="5380" width="12.28515625" style="267" customWidth="1"/>
    <col min="5381" max="5381" width="6.85546875" style="267" customWidth="1"/>
    <col min="5382" max="5382" width="6.42578125" style="267" customWidth="1"/>
    <col min="5383" max="5383" width="6.5703125" style="267" customWidth="1"/>
    <col min="5384" max="5386" width="6.140625" style="267" customWidth="1"/>
    <col min="5387" max="5388" width="5.140625" style="267" customWidth="1"/>
    <col min="5389" max="5389" width="5.5703125" style="267" customWidth="1"/>
    <col min="5390" max="5390" width="5.28515625" style="267" customWidth="1"/>
    <col min="5391" max="5391" width="5.5703125" style="267" customWidth="1"/>
    <col min="5392" max="5397" width="5.28515625" style="267" customWidth="1"/>
    <col min="5398" max="5399" width="5.5703125" style="267" customWidth="1"/>
    <col min="5400" max="5421" width="5.28515625" style="267" customWidth="1"/>
    <col min="5422" max="5632" width="9.140625" style="267"/>
    <col min="5633" max="5633" width="11.140625" style="267" customWidth="1"/>
    <col min="5634" max="5634" width="28.5703125" style="267" customWidth="1"/>
    <col min="5635" max="5635" width="12.140625" style="267" customWidth="1"/>
    <col min="5636" max="5636" width="12.28515625" style="267" customWidth="1"/>
    <col min="5637" max="5637" width="6.85546875" style="267" customWidth="1"/>
    <col min="5638" max="5638" width="6.42578125" style="267" customWidth="1"/>
    <col min="5639" max="5639" width="6.5703125" style="267" customWidth="1"/>
    <col min="5640" max="5642" width="6.140625" style="267" customWidth="1"/>
    <col min="5643" max="5644" width="5.140625" style="267" customWidth="1"/>
    <col min="5645" max="5645" width="5.5703125" style="267" customWidth="1"/>
    <col min="5646" max="5646" width="5.28515625" style="267" customWidth="1"/>
    <col min="5647" max="5647" width="5.5703125" style="267" customWidth="1"/>
    <col min="5648" max="5653" width="5.28515625" style="267" customWidth="1"/>
    <col min="5654" max="5655" width="5.5703125" style="267" customWidth="1"/>
    <col min="5656" max="5677" width="5.28515625" style="267" customWidth="1"/>
    <col min="5678" max="5888" width="9.140625" style="267"/>
    <col min="5889" max="5889" width="11.140625" style="267" customWidth="1"/>
    <col min="5890" max="5890" width="28.5703125" style="267" customWidth="1"/>
    <col min="5891" max="5891" width="12.140625" style="267" customWidth="1"/>
    <col min="5892" max="5892" width="12.28515625" style="267" customWidth="1"/>
    <col min="5893" max="5893" width="6.85546875" style="267" customWidth="1"/>
    <col min="5894" max="5894" width="6.42578125" style="267" customWidth="1"/>
    <col min="5895" max="5895" width="6.5703125" style="267" customWidth="1"/>
    <col min="5896" max="5898" width="6.140625" style="267" customWidth="1"/>
    <col min="5899" max="5900" width="5.140625" style="267" customWidth="1"/>
    <col min="5901" max="5901" width="5.5703125" style="267" customWidth="1"/>
    <col min="5902" max="5902" width="5.28515625" style="267" customWidth="1"/>
    <col min="5903" max="5903" width="5.5703125" style="267" customWidth="1"/>
    <col min="5904" max="5909" width="5.28515625" style="267" customWidth="1"/>
    <col min="5910" max="5911" width="5.5703125" style="267" customWidth="1"/>
    <col min="5912" max="5933" width="5.28515625" style="267" customWidth="1"/>
    <col min="5934" max="6144" width="9.140625" style="267"/>
    <col min="6145" max="6145" width="11.140625" style="267" customWidth="1"/>
    <col min="6146" max="6146" width="28.5703125" style="267" customWidth="1"/>
    <col min="6147" max="6147" width="12.140625" style="267" customWidth="1"/>
    <col min="6148" max="6148" width="12.28515625" style="267" customWidth="1"/>
    <col min="6149" max="6149" width="6.85546875" style="267" customWidth="1"/>
    <col min="6150" max="6150" width="6.42578125" style="267" customWidth="1"/>
    <col min="6151" max="6151" width="6.5703125" style="267" customWidth="1"/>
    <col min="6152" max="6154" width="6.140625" style="267" customWidth="1"/>
    <col min="6155" max="6156" width="5.140625" style="267" customWidth="1"/>
    <col min="6157" max="6157" width="5.5703125" style="267" customWidth="1"/>
    <col min="6158" max="6158" width="5.28515625" style="267" customWidth="1"/>
    <col min="6159" max="6159" width="5.5703125" style="267" customWidth="1"/>
    <col min="6160" max="6165" width="5.28515625" style="267" customWidth="1"/>
    <col min="6166" max="6167" width="5.5703125" style="267" customWidth="1"/>
    <col min="6168" max="6189" width="5.28515625" style="267" customWidth="1"/>
    <col min="6190" max="6400" width="9.140625" style="267"/>
    <col min="6401" max="6401" width="11.140625" style="267" customWidth="1"/>
    <col min="6402" max="6402" width="28.5703125" style="267" customWidth="1"/>
    <col min="6403" max="6403" width="12.140625" style="267" customWidth="1"/>
    <col min="6404" max="6404" width="12.28515625" style="267" customWidth="1"/>
    <col min="6405" max="6405" width="6.85546875" style="267" customWidth="1"/>
    <col min="6406" max="6406" width="6.42578125" style="267" customWidth="1"/>
    <col min="6407" max="6407" width="6.5703125" style="267" customWidth="1"/>
    <col min="6408" max="6410" width="6.140625" style="267" customWidth="1"/>
    <col min="6411" max="6412" width="5.140625" style="267" customWidth="1"/>
    <col min="6413" max="6413" width="5.5703125" style="267" customWidth="1"/>
    <col min="6414" max="6414" width="5.28515625" style="267" customWidth="1"/>
    <col min="6415" max="6415" width="5.5703125" style="267" customWidth="1"/>
    <col min="6416" max="6421" width="5.28515625" style="267" customWidth="1"/>
    <col min="6422" max="6423" width="5.5703125" style="267" customWidth="1"/>
    <col min="6424" max="6445" width="5.28515625" style="267" customWidth="1"/>
    <col min="6446" max="6656" width="9.140625" style="267"/>
    <col min="6657" max="6657" width="11.140625" style="267" customWidth="1"/>
    <col min="6658" max="6658" width="28.5703125" style="267" customWidth="1"/>
    <col min="6659" max="6659" width="12.140625" style="267" customWidth="1"/>
    <col min="6660" max="6660" width="12.28515625" style="267" customWidth="1"/>
    <col min="6661" max="6661" width="6.85546875" style="267" customWidth="1"/>
    <col min="6662" max="6662" width="6.42578125" style="267" customWidth="1"/>
    <col min="6663" max="6663" width="6.5703125" style="267" customWidth="1"/>
    <col min="6664" max="6666" width="6.140625" style="267" customWidth="1"/>
    <col min="6667" max="6668" width="5.140625" style="267" customWidth="1"/>
    <col min="6669" max="6669" width="5.5703125" style="267" customWidth="1"/>
    <col min="6670" max="6670" width="5.28515625" style="267" customWidth="1"/>
    <col min="6671" max="6671" width="5.5703125" style="267" customWidth="1"/>
    <col min="6672" max="6677" width="5.28515625" style="267" customWidth="1"/>
    <col min="6678" max="6679" width="5.5703125" style="267" customWidth="1"/>
    <col min="6680" max="6701" width="5.28515625" style="267" customWidth="1"/>
    <col min="6702" max="6912" width="9.140625" style="267"/>
    <col min="6913" max="6913" width="11.140625" style="267" customWidth="1"/>
    <col min="6914" max="6914" width="28.5703125" style="267" customWidth="1"/>
    <col min="6915" max="6915" width="12.140625" style="267" customWidth="1"/>
    <col min="6916" max="6916" width="12.28515625" style="267" customWidth="1"/>
    <col min="6917" max="6917" width="6.85546875" style="267" customWidth="1"/>
    <col min="6918" max="6918" width="6.42578125" style="267" customWidth="1"/>
    <col min="6919" max="6919" width="6.5703125" style="267" customWidth="1"/>
    <col min="6920" max="6922" width="6.140625" style="267" customWidth="1"/>
    <col min="6923" max="6924" width="5.140625" style="267" customWidth="1"/>
    <col min="6925" max="6925" width="5.5703125" style="267" customWidth="1"/>
    <col min="6926" max="6926" width="5.28515625" style="267" customWidth="1"/>
    <col min="6927" max="6927" width="5.5703125" style="267" customWidth="1"/>
    <col min="6928" max="6933" width="5.28515625" style="267" customWidth="1"/>
    <col min="6934" max="6935" width="5.5703125" style="267" customWidth="1"/>
    <col min="6936" max="6957" width="5.28515625" style="267" customWidth="1"/>
    <col min="6958" max="7168" width="9.140625" style="267"/>
    <col min="7169" max="7169" width="11.140625" style="267" customWidth="1"/>
    <col min="7170" max="7170" width="28.5703125" style="267" customWidth="1"/>
    <col min="7171" max="7171" width="12.140625" style="267" customWidth="1"/>
    <col min="7172" max="7172" width="12.28515625" style="267" customWidth="1"/>
    <col min="7173" max="7173" width="6.85546875" style="267" customWidth="1"/>
    <col min="7174" max="7174" width="6.42578125" style="267" customWidth="1"/>
    <col min="7175" max="7175" width="6.5703125" style="267" customWidth="1"/>
    <col min="7176" max="7178" width="6.140625" style="267" customWidth="1"/>
    <col min="7179" max="7180" width="5.140625" style="267" customWidth="1"/>
    <col min="7181" max="7181" width="5.5703125" style="267" customWidth="1"/>
    <col min="7182" max="7182" width="5.28515625" style="267" customWidth="1"/>
    <col min="7183" max="7183" width="5.5703125" style="267" customWidth="1"/>
    <col min="7184" max="7189" width="5.28515625" style="267" customWidth="1"/>
    <col min="7190" max="7191" width="5.5703125" style="267" customWidth="1"/>
    <col min="7192" max="7213" width="5.28515625" style="267" customWidth="1"/>
    <col min="7214" max="7424" width="9.140625" style="267"/>
    <col min="7425" max="7425" width="11.140625" style="267" customWidth="1"/>
    <col min="7426" max="7426" width="28.5703125" style="267" customWidth="1"/>
    <col min="7427" max="7427" width="12.140625" style="267" customWidth="1"/>
    <col min="7428" max="7428" width="12.28515625" style="267" customWidth="1"/>
    <col min="7429" max="7429" width="6.85546875" style="267" customWidth="1"/>
    <col min="7430" max="7430" width="6.42578125" style="267" customWidth="1"/>
    <col min="7431" max="7431" width="6.5703125" style="267" customWidth="1"/>
    <col min="7432" max="7434" width="6.140625" style="267" customWidth="1"/>
    <col min="7435" max="7436" width="5.140625" style="267" customWidth="1"/>
    <col min="7437" max="7437" width="5.5703125" style="267" customWidth="1"/>
    <col min="7438" max="7438" width="5.28515625" style="267" customWidth="1"/>
    <col min="7439" max="7439" width="5.5703125" style="267" customWidth="1"/>
    <col min="7440" max="7445" width="5.28515625" style="267" customWidth="1"/>
    <col min="7446" max="7447" width="5.5703125" style="267" customWidth="1"/>
    <col min="7448" max="7469" width="5.28515625" style="267" customWidth="1"/>
    <col min="7470" max="7680" width="9.140625" style="267"/>
    <col min="7681" max="7681" width="11.140625" style="267" customWidth="1"/>
    <col min="7682" max="7682" width="28.5703125" style="267" customWidth="1"/>
    <col min="7683" max="7683" width="12.140625" style="267" customWidth="1"/>
    <col min="7684" max="7684" width="12.28515625" style="267" customWidth="1"/>
    <col min="7685" max="7685" width="6.85546875" style="267" customWidth="1"/>
    <col min="7686" max="7686" width="6.42578125" style="267" customWidth="1"/>
    <col min="7687" max="7687" width="6.5703125" style="267" customWidth="1"/>
    <col min="7688" max="7690" width="6.140625" style="267" customWidth="1"/>
    <col min="7691" max="7692" width="5.140625" style="267" customWidth="1"/>
    <col min="7693" max="7693" width="5.5703125" style="267" customWidth="1"/>
    <col min="7694" max="7694" width="5.28515625" style="267" customWidth="1"/>
    <col min="7695" max="7695" width="5.5703125" style="267" customWidth="1"/>
    <col min="7696" max="7701" width="5.28515625" style="267" customWidth="1"/>
    <col min="7702" max="7703" width="5.5703125" style="267" customWidth="1"/>
    <col min="7704" max="7725" width="5.28515625" style="267" customWidth="1"/>
    <col min="7726" max="7936" width="9.140625" style="267"/>
    <col min="7937" max="7937" width="11.140625" style="267" customWidth="1"/>
    <col min="7938" max="7938" width="28.5703125" style="267" customWidth="1"/>
    <col min="7939" max="7939" width="12.140625" style="267" customWidth="1"/>
    <col min="7940" max="7940" width="12.28515625" style="267" customWidth="1"/>
    <col min="7941" max="7941" width="6.85546875" style="267" customWidth="1"/>
    <col min="7942" max="7942" width="6.42578125" style="267" customWidth="1"/>
    <col min="7943" max="7943" width="6.5703125" style="267" customWidth="1"/>
    <col min="7944" max="7946" width="6.140625" style="267" customWidth="1"/>
    <col min="7947" max="7948" width="5.140625" style="267" customWidth="1"/>
    <col min="7949" max="7949" width="5.5703125" style="267" customWidth="1"/>
    <col min="7950" max="7950" width="5.28515625" style="267" customWidth="1"/>
    <col min="7951" max="7951" width="5.5703125" style="267" customWidth="1"/>
    <col min="7952" max="7957" width="5.28515625" style="267" customWidth="1"/>
    <col min="7958" max="7959" width="5.5703125" style="267" customWidth="1"/>
    <col min="7960" max="7981" width="5.28515625" style="267" customWidth="1"/>
    <col min="7982" max="8192" width="9.140625" style="267"/>
    <col min="8193" max="8193" width="11.140625" style="267" customWidth="1"/>
    <col min="8194" max="8194" width="28.5703125" style="267" customWidth="1"/>
    <col min="8195" max="8195" width="12.140625" style="267" customWidth="1"/>
    <col min="8196" max="8196" width="12.28515625" style="267" customWidth="1"/>
    <col min="8197" max="8197" width="6.85546875" style="267" customWidth="1"/>
    <col min="8198" max="8198" width="6.42578125" style="267" customWidth="1"/>
    <col min="8199" max="8199" width="6.5703125" style="267" customWidth="1"/>
    <col min="8200" max="8202" width="6.140625" style="267" customWidth="1"/>
    <col min="8203" max="8204" width="5.140625" style="267" customWidth="1"/>
    <col min="8205" max="8205" width="5.5703125" style="267" customWidth="1"/>
    <col min="8206" max="8206" width="5.28515625" style="267" customWidth="1"/>
    <col min="8207" max="8207" width="5.5703125" style="267" customWidth="1"/>
    <col min="8208" max="8213" width="5.28515625" style="267" customWidth="1"/>
    <col min="8214" max="8215" width="5.5703125" style="267" customWidth="1"/>
    <col min="8216" max="8237" width="5.28515625" style="267" customWidth="1"/>
    <col min="8238" max="8448" width="9.140625" style="267"/>
    <col min="8449" max="8449" width="11.140625" style="267" customWidth="1"/>
    <col min="8450" max="8450" width="28.5703125" style="267" customWidth="1"/>
    <col min="8451" max="8451" width="12.140625" style="267" customWidth="1"/>
    <col min="8452" max="8452" width="12.28515625" style="267" customWidth="1"/>
    <col min="8453" max="8453" width="6.85546875" style="267" customWidth="1"/>
    <col min="8454" max="8454" width="6.42578125" style="267" customWidth="1"/>
    <col min="8455" max="8455" width="6.5703125" style="267" customWidth="1"/>
    <col min="8456" max="8458" width="6.140625" style="267" customWidth="1"/>
    <col min="8459" max="8460" width="5.140625" style="267" customWidth="1"/>
    <col min="8461" max="8461" width="5.5703125" style="267" customWidth="1"/>
    <col min="8462" max="8462" width="5.28515625" style="267" customWidth="1"/>
    <col min="8463" max="8463" width="5.5703125" style="267" customWidth="1"/>
    <col min="8464" max="8469" width="5.28515625" style="267" customWidth="1"/>
    <col min="8470" max="8471" width="5.5703125" style="267" customWidth="1"/>
    <col min="8472" max="8493" width="5.28515625" style="267" customWidth="1"/>
    <col min="8494" max="8704" width="9.140625" style="267"/>
    <col min="8705" max="8705" width="11.140625" style="267" customWidth="1"/>
    <col min="8706" max="8706" width="28.5703125" style="267" customWidth="1"/>
    <col min="8707" max="8707" width="12.140625" style="267" customWidth="1"/>
    <col min="8708" max="8708" width="12.28515625" style="267" customWidth="1"/>
    <col min="8709" max="8709" width="6.85546875" style="267" customWidth="1"/>
    <col min="8710" max="8710" width="6.42578125" style="267" customWidth="1"/>
    <col min="8711" max="8711" width="6.5703125" style="267" customWidth="1"/>
    <col min="8712" max="8714" width="6.140625" style="267" customWidth="1"/>
    <col min="8715" max="8716" width="5.140625" style="267" customWidth="1"/>
    <col min="8717" max="8717" width="5.5703125" style="267" customWidth="1"/>
    <col min="8718" max="8718" width="5.28515625" style="267" customWidth="1"/>
    <col min="8719" max="8719" width="5.5703125" style="267" customWidth="1"/>
    <col min="8720" max="8725" width="5.28515625" style="267" customWidth="1"/>
    <col min="8726" max="8727" width="5.5703125" style="267" customWidth="1"/>
    <col min="8728" max="8749" width="5.28515625" style="267" customWidth="1"/>
    <col min="8750" max="8960" width="9.140625" style="267"/>
    <col min="8961" max="8961" width="11.140625" style="267" customWidth="1"/>
    <col min="8962" max="8962" width="28.5703125" style="267" customWidth="1"/>
    <col min="8963" max="8963" width="12.140625" style="267" customWidth="1"/>
    <col min="8964" max="8964" width="12.28515625" style="267" customWidth="1"/>
    <col min="8965" max="8965" width="6.85546875" style="267" customWidth="1"/>
    <col min="8966" max="8966" width="6.42578125" style="267" customWidth="1"/>
    <col min="8967" max="8967" width="6.5703125" style="267" customWidth="1"/>
    <col min="8968" max="8970" width="6.140625" style="267" customWidth="1"/>
    <col min="8971" max="8972" width="5.140625" style="267" customWidth="1"/>
    <col min="8973" max="8973" width="5.5703125" style="267" customWidth="1"/>
    <col min="8974" max="8974" width="5.28515625" style="267" customWidth="1"/>
    <col min="8975" max="8975" width="5.5703125" style="267" customWidth="1"/>
    <col min="8976" max="8981" width="5.28515625" style="267" customWidth="1"/>
    <col min="8982" max="8983" width="5.5703125" style="267" customWidth="1"/>
    <col min="8984" max="9005" width="5.28515625" style="267" customWidth="1"/>
    <col min="9006" max="9216" width="9.140625" style="267"/>
    <col min="9217" max="9217" width="11.140625" style="267" customWidth="1"/>
    <col min="9218" max="9218" width="28.5703125" style="267" customWidth="1"/>
    <col min="9219" max="9219" width="12.140625" style="267" customWidth="1"/>
    <col min="9220" max="9220" width="12.28515625" style="267" customWidth="1"/>
    <col min="9221" max="9221" width="6.85546875" style="267" customWidth="1"/>
    <col min="9222" max="9222" width="6.42578125" style="267" customWidth="1"/>
    <col min="9223" max="9223" width="6.5703125" style="267" customWidth="1"/>
    <col min="9224" max="9226" width="6.140625" style="267" customWidth="1"/>
    <col min="9227" max="9228" width="5.140625" style="267" customWidth="1"/>
    <col min="9229" max="9229" width="5.5703125" style="267" customWidth="1"/>
    <col min="9230" max="9230" width="5.28515625" style="267" customWidth="1"/>
    <col min="9231" max="9231" width="5.5703125" style="267" customWidth="1"/>
    <col min="9232" max="9237" width="5.28515625" style="267" customWidth="1"/>
    <col min="9238" max="9239" width="5.5703125" style="267" customWidth="1"/>
    <col min="9240" max="9261" width="5.28515625" style="267" customWidth="1"/>
    <col min="9262" max="9472" width="9.140625" style="267"/>
    <col min="9473" max="9473" width="11.140625" style="267" customWidth="1"/>
    <col min="9474" max="9474" width="28.5703125" style="267" customWidth="1"/>
    <col min="9475" max="9475" width="12.140625" style="267" customWidth="1"/>
    <col min="9476" max="9476" width="12.28515625" style="267" customWidth="1"/>
    <col min="9477" max="9477" width="6.85546875" style="267" customWidth="1"/>
    <col min="9478" max="9478" width="6.42578125" style="267" customWidth="1"/>
    <col min="9479" max="9479" width="6.5703125" style="267" customWidth="1"/>
    <col min="9480" max="9482" width="6.140625" style="267" customWidth="1"/>
    <col min="9483" max="9484" width="5.140625" style="267" customWidth="1"/>
    <col min="9485" max="9485" width="5.5703125" style="267" customWidth="1"/>
    <col min="9486" max="9486" width="5.28515625" style="267" customWidth="1"/>
    <col min="9487" max="9487" width="5.5703125" style="267" customWidth="1"/>
    <col min="9488" max="9493" width="5.28515625" style="267" customWidth="1"/>
    <col min="9494" max="9495" width="5.5703125" style="267" customWidth="1"/>
    <col min="9496" max="9517" width="5.28515625" style="267" customWidth="1"/>
    <col min="9518" max="9728" width="9.140625" style="267"/>
    <col min="9729" max="9729" width="11.140625" style="267" customWidth="1"/>
    <col min="9730" max="9730" width="28.5703125" style="267" customWidth="1"/>
    <col min="9731" max="9731" width="12.140625" style="267" customWidth="1"/>
    <col min="9732" max="9732" width="12.28515625" style="267" customWidth="1"/>
    <col min="9733" max="9733" width="6.85546875" style="267" customWidth="1"/>
    <col min="9734" max="9734" width="6.42578125" style="267" customWidth="1"/>
    <col min="9735" max="9735" width="6.5703125" style="267" customWidth="1"/>
    <col min="9736" max="9738" width="6.140625" style="267" customWidth="1"/>
    <col min="9739" max="9740" width="5.140625" style="267" customWidth="1"/>
    <col min="9741" max="9741" width="5.5703125" style="267" customWidth="1"/>
    <col min="9742" max="9742" width="5.28515625" style="267" customWidth="1"/>
    <col min="9743" max="9743" width="5.5703125" style="267" customWidth="1"/>
    <col min="9744" max="9749" width="5.28515625" style="267" customWidth="1"/>
    <col min="9750" max="9751" width="5.5703125" style="267" customWidth="1"/>
    <col min="9752" max="9773" width="5.28515625" style="267" customWidth="1"/>
    <col min="9774" max="9984" width="9.140625" style="267"/>
    <col min="9985" max="9985" width="11.140625" style="267" customWidth="1"/>
    <col min="9986" max="9986" width="28.5703125" style="267" customWidth="1"/>
    <col min="9987" max="9987" width="12.140625" style="267" customWidth="1"/>
    <col min="9988" max="9988" width="12.28515625" style="267" customWidth="1"/>
    <col min="9989" max="9989" width="6.85546875" style="267" customWidth="1"/>
    <col min="9990" max="9990" width="6.42578125" style="267" customWidth="1"/>
    <col min="9991" max="9991" width="6.5703125" style="267" customWidth="1"/>
    <col min="9992" max="9994" width="6.140625" style="267" customWidth="1"/>
    <col min="9995" max="9996" width="5.140625" style="267" customWidth="1"/>
    <col min="9997" max="9997" width="5.5703125" style="267" customWidth="1"/>
    <col min="9998" max="9998" width="5.28515625" style="267" customWidth="1"/>
    <col min="9999" max="9999" width="5.5703125" style="267" customWidth="1"/>
    <col min="10000" max="10005" width="5.28515625" style="267" customWidth="1"/>
    <col min="10006" max="10007" width="5.5703125" style="267" customWidth="1"/>
    <col min="10008" max="10029" width="5.28515625" style="267" customWidth="1"/>
    <col min="10030" max="10240" width="9.140625" style="267"/>
    <col min="10241" max="10241" width="11.140625" style="267" customWidth="1"/>
    <col min="10242" max="10242" width="28.5703125" style="267" customWidth="1"/>
    <col min="10243" max="10243" width="12.140625" style="267" customWidth="1"/>
    <col min="10244" max="10244" width="12.28515625" style="267" customWidth="1"/>
    <col min="10245" max="10245" width="6.85546875" style="267" customWidth="1"/>
    <col min="10246" max="10246" width="6.42578125" style="267" customWidth="1"/>
    <col min="10247" max="10247" width="6.5703125" style="267" customWidth="1"/>
    <col min="10248" max="10250" width="6.140625" style="267" customWidth="1"/>
    <col min="10251" max="10252" width="5.140625" style="267" customWidth="1"/>
    <col min="10253" max="10253" width="5.5703125" style="267" customWidth="1"/>
    <col min="10254" max="10254" width="5.28515625" style="267" customWidth="1"/>
    <col min="10255" max="10255" width="5.5703125" style="267" customWidth="1"/>
    <col min="10256" max="10261" width="5.28515625" style="267" customWidth="1"/>
    <col min="10262" max="10263" width="5.5703125" style="267" customWidth="1"/>
    <col min="10264" max="10285" width="5.28515625" style="267" customWidth="1"/>
    <col min="10286" max="10496" width="9.140625" style="267"/>
    <col min="10497" max="10497" width="11.140625" style="267" customWidth="1"/>
    <col min="10498" max="10498" width="28.5703125" style="267" customWidth="1"/>
    <col min="10499" max="10499" width="12.140625" style="267" customWidth="1"/>
    <col min="10500" max="10500" width="12.28515625" style="267" customWidth="1"/>
    <col min="10501" max="10501" width="6.85546875" style="267" customWidth="1"/>
    <col min="10502" max="10502" width="6.42578125" style="267" customWidth="1"/>
    <col min="10503" max="10503" width="6.5703125" style="267" customWidth="1"/>
    <col min="10504" max="10506" width="6.140625" style="267" customWidth="1"/>
    <col min="10507" max="10508" width="5.140625" style="267" customWidth="1"/>
    <col min="10509" max="10509" width="5.5703125" style="267" customWidth="1"/>
    <col min="10510" max="10510" width="5.28515625" style="267" customWidth="1"/>
    <col min="10511" max="10511" width="5.5703125" style="267" customWidth="1"/>
    <col min="10512" max="10517" width="5.28515625" style="267" customWidth="1"/>
    <col min="10518" max="10519" width="5.5703125" style="267" customWidth="1"/>
    <col min="10520" max="10541" width="5.28515625" style="267" customWidth="1"/>
    <col min="10542" max="10752" width="9.140625" style="267"/>
    <col min="10753" max="10753" width="11.140625" style="267" customWidth="1"/>
    <col min="10754" max="10754" width="28.5703125" style="267" customWidth="1"/>
    <col min="10755" max="10755" width="12.140625" style="267" customWidth="1"/>
    <col min="10756" max="10756" width="12.28515625" style="267" customWidth="1"/>
    <col min="10757" max="10757" width="6.85546875" style="267" customWidth="1"/>
    <col min="10758" max="10758" width="6.42578125" style="267" customWidth="1"/>
    <col min="10759" max="10759" width="6.5703125" style="267" customWidth="1"/>
    <col min="10760" max="10762" width="6.140625" style="267" customWidth="1"/>
    <col min="10763" max="10764" width="5.140625" style="267" customWidth="1"/>
    <col min="10765" max="10765" width="5.5703125" style="267" customWidth="1"/>
    <col min="10766" max="10766" width="5.28515625" style="267" customWidth="1"/>
    <col min="10767" max="10767" width="5.5703125" style="267" customWidth="1"/>
    <col min="10768" max="10773" width="5.28515625" style="267" customWidth="1"/>
    <col min="10774" max="10775" width="5.5703125" style="267" customWidth="1"/>
    <col min="10776" max="10797" width="5.28515625" style="267" customWidth="1"/>
    <col min="10798" max="11008" width="9.140625" style="267"/>
    <col min="11009" max="11009" width="11.140625" style="267" customWidth="1"/>
    <col min="11010" max="11010" width="28.5703125" style="267" customWidth="1"/>
    <col min="11011" max="11011" width="12.140625" style="267" customWidth="1"/>
    <col min="11012" max="11012" width="12.28515625" style="267" customWidth="1"/>
    <col min="11013" max="11013" width="6.85546875" style="267" customWidth="1"/>
    <col min="11014" max="11014" width="6.42578125" style="267" customWidth="1"/>
    <col min="11015" max="11015" width="6.5703125" style="267" customWidth="1"/>
    <col min="11016" max="11018" width="6.140625" style="267" customWidth="1"/>
    <col min="11019" max="11020" width="5.140625" style="267" customWidth="1"/>
    <col min="11021" max="11021" width="5.5703125" style="267" customWidth="1"/>
    <col min="11022" max="11022" width="5.28515625" style="267" customWidth="1"/>
    <col min="11023" max="11023" width="5.5703125" style="267" customWidth="1"/>
    <col min="11024" max="11029" width="5.28515625" style="267" customWidth="1"/>
    <col min="11030" max="11031" width="5.5703125" style="267" customWidth="1"/>
    <col min="11032" max="11053" width="5.28515625" style="267" customWidth="1"/>
    <col min="11054" max="11264" width="9.140625" style="267"/>
    <col min="11265" max="11265" width="11.140625" style="267" customWidth="1"/>
    <col min="11266" max="11266" width="28.5703125" style="267" customWidth="1"/>
    <col min="11267" max="11267" width="12.140625" style="267" customWidth="1"/>
    <col min="11268" max="11268" width="12.28515625" style="267" customWidth="1"/>
    <col min="11269" max="11269" width="6.85546875" style="267" customWidth="1"/>
    <col min="11270" max="11270" width="6.42578125" style="267" customWidth="1"/>
    <col min="11271" max="11271" width="6.5703125" style="267" customWidth="1"/>
    <col min="11272" max="11274" width="6.140625" style="267" customWidth="1"/>
    <col min="11275" max="11276" width="5.140625" style="267" customWidth="1"/>
    <col min="11277" max="11277" width="5.5703125" style="267" customWidth="1"/>
    <col min="11278" max="11278" width="5.28515625" style="267" customWidth="1"/>
    <col min="11279" max="11279" width="5.5703125" style="267" customWidth="1"/>
    <col min="11280" max="11285" width="5.28515625" style="267" customWidth="1"/>
    <col min="11286" max="11287" width="5.5703125" style="267" customWidth="1"/>
    <col min="11288" max="11309" width="5.28515625" style="267" customWidth="1"/>
    <col min="11310" max="11520" width="9.140625" style="267"/>
    <col min="11521" max="11521" width="11.140625" style="267" customWidth="1"/>
    <col min="11522" max="11522" width="28.5703125" style="267" customWidth="1"/>
    <col min="11523" max="11523" width="12.140625" style="267" customWidth="1"/>
    <col min="11524" max="11524" width="12.28515625" style="267" customWidth="1"/>
    <col min="11525" max="11525" width="6.85546875" style="267" customWidth="1"/>
    <col min="11526" max="11526" width="6.42578125" style="267" customWidth="1"/>
    <col min="11527" max="11527" width="6.5703125" style="267" customWidth="1"/>
    <col min="11528" max="11530" width="6.140625" style="267" customWidth="1"/>
    <col min="11531" max="11532" width="5.140625" style="267" customWidth="1"/>
    <col min="11533" max="11533" width="5.5703125" style="267" customWidth="1"/>
    <col min="11534" max="11534" width="5.28515625" style="267" customWidth="1"/>
    <col min="11535" max="11535" width="5.5703125" style="267" customWidth="1"/>
    <col min="11536" max="11541" width="5.28515625" style="267" customWidth="1"/>
    <col min="11542" max="11543" width="5.5703125" style="267" customWidth="1"/>
    <col min="11544" max="11565" width="5.28515625" style="267" customWidth="1"/>
    <col min="11566" max="11776" width="9.140625" style="267"/>
    <col min="11777" max="11777" width="11.140625" style="267" customWidth="1"/>
    <col min="11778" max="11778" width="28.5703125" style="267" customWidth="1"/>
    <col min="11779" max="11779" width="12.140625" style="267" customWidth="1"/>
    <col min="11780" max="11780" width="12.28515625" style="267" customWidth="1"/>
    <col min="11781" max="11781" width="6.85546875" style="267" customWidth="1"/>
    <col min="11782" max="11782" width="6.42578125" style="267" customWidth="1"/>
    <col min="11783" max="11783" width="6.5703125" style="267" customWidth="1"/>
    <col min="11784" max="11786" width="6.140625" style="267" customWidth="1"/>
    <col min="11787" max="11788" width="5.140625" style="267" customWidth="1"/>
    <col min="11789" max="11789" width="5.5703125" style="267" customWidth="1"/>
    <col min="11790" max="11790" width="5.28515625" style="267" customWidth="1"/>
    <col min="11791" max="11791" width="5.5703125" style="267" customWidth="1"/>
    <col min="11792" max="11797" width="5.28515625" style="267" customWidth="1"/>
    <col min="11798" max="11799" width="5.5703125" style="267" customWidth="1"/>
    <col min="11800" max="11821" width="5.28515625" style="267" customWidth="1"/>
    <col min="11822" max="12032" width="9.140625" style="267"/>
    <col min="12033" max="12033" width="11.140625" style="267" customWidth="1"/>
    <col min="12034" max="12034" width="28.5703125" style="267" customWidth="1"/>
    <col min="12035" max="12035" width="12.140625" style="267" customWidth="1"/>
    <col min="12036" max="12036" width="12.28515625" style="267" customWidth="1"/>
    <col min="12037" max="12037" width="6.85546875" style="267" customWidth="1"/>
    <col min="12038" max="12038" width="6.42578125" style="267" customWidth="1"/>
    <col min="12039" max="12039" width="6.5703125" style="267" customWidth="1"/>
    <col min="12040" max="12042" width="6.140625" style="267" customWidth="1"/>
    <col min="12043" max="12044" width="5.140625" style="267" customWidth="1"/>
    <col min="12045" max="12045" width="5.5703125" style="267" customWidth="1"/>
    <col min="12046" max="12046" width="5.28515625" style="267" customWidth="1"/>
    <col min="12047" max="12047" width="5.5703125" style="267" customWidth="1"/>
    <col min="12048" max="12053" width="5.28515625" style="267" customWidth="1"/>
    <col min="12054" max="12055" width="5.5703125" style="267" customWidth="1"/>
    <col min="12056" max="12077" width="5.28515625" style="267" customWidth="1"/>
    <col min="12078" max="12288" width="9.140625" style="267"/>
    <col min="12289" max="12289" width="11.140625" style="267" customWidth="1"/>
    <col min="12290" max="12290" width="28.5703125" style="267" customWidth="1"/>
    <col min="12291" max="12291" width="12.140625" style="267" customWidth="1"/>
    <col min="12292" max="12292" width="12.28515625" style="267" customWidth="1"/>
    <col min="12293" max="12293" width="6.85546875" style="267" customWidth="1"/>
    <col min="12294" max="12294" width="6.42578125" style="267" customWidth="1"/>
    <col min="12295" max="12295" width="6.5703125" style="267" customWidth="1"/>
    <col min="12296" max="12298" width="6.140625" style="267" customWidth="1"/>
    <col min="12299" max="12300" width="5.140625" style="267" customWidth="1"/>
    <col min="12301" max="12301" width="5.5703125" style="267" customWidth="1"/>
    <col min="12302" max="12302" width="5.28515625" style="267" customWidth="1"/>
    <col min="12303" max="12303" width="5.5703125" style="267" customWidth="1"/>
    <col min="12304" max="12309" width="5.28515625" style="267" customWidth="1"/>
    <col min="12310" max="12311" width="5.5703125" style="267" customWidth="1"/>
    <col min="12312" max="12333" width="5.28515625" style="267" customWidth="1"/>
    <col min="12334" max="12544" width="9.140625" style="267"/>
    <col min="12545" max="12545" width="11.140625" style="267" customWidth="1"/>
    <col min="12546" max="12546" width="28.5703125" style="267" customWidth="1"/>
    <col min="12547" max="12547" width="12.140625" style="267" customWidth="1"/>
    <col min="12548" max="12548" width="12.28515625" style="267" customWidth="1"/>
    <col min="12549" max="12549" width="6.85546875" style="267" customWidth="1"/>
    <col min="12550" max="12550" width="6.42578125" style="267" customWidth="1"/>
    <col min="12551" max="12551" width="6.5703125" style="267" customWidth="1"/>
    <col min="12552" max="12554" width="6.140625" style="267" customWidth="1"/>
    <col min="12555" max="12556" width="5.140625" style="267" customWidth="1"/>
    <col min="12557" max="12557" width="5.5703125" style="267" customWidth="1"/>
    <col min="12558" max="12558" width="5.28515625" style="267" customWidth="1"/>
    <col min="12559" max="12559" width="5.5703125" style="267" customWidth="1"/>
    <col min="12560" max="12565" width="5.28515625" style="267" customWidth="1"/>
    <col min="12566" max="12567" width="5.5703125" style="267" customWidth="1"/>
    <col min="12568" max="12589" width="5.28515625" style="267" customWidth="1"/>
    <col min="12590" max="12800" width="9.140625" style="267"/>
    <col min="12801" max="12801" width="11.140625" style="267" customWidth="1"/>
    <col min="12802" max="12802" width="28.5703125" style="267" customWidth="1"/>
    <col min="12803" max="12803" width="12.140625" style="267" customWidth="1"/>
    <col min="12804" max="12804" width="12.28515625" style="267" customWidth="1"/>
    <col min="12805" max="12805" width="6.85546875" style="267" customWidth="1"/>
    <col min="12806" max="12806" width="6.42578125" style="267" customWidth="1"/>
    <col min="12807" max="12807" width="6.5703125" style="267" customWidth="1"/>
    <col min="12808" max="12810" width="6.140625" style="267" customWidth="1"/>
    <col min="12811" max="12812" width="5.140625" style="267" customWidth="1"/>
    <col min="12813" max="12813" width="5.5703125" style="267" customWidth="1"/>
    <col min="12814" max="12814" width="5.28515625" style="267" customWidth="1"/>
    <col min="12815" max="12815" width="5.5703125" style="267" customWidth="1"/>
    <col min="12816" max="12821" width="5.28515625" style="267" customWidth="1"/>
    <col min="12822" max="12823" width="5.5703125" style="267" customWidth="1"/>
    <col min="12824" max="12845" width="5.28515625" style="267" customWidth="1"/>
    <col min="12846" max="13056" width="9.140625" style="267"/>
    <col min="13057" max="13057" width="11.140625" style="267" customWidth="1"/>
    <col min="13058" max="13058" width="28.5703125" style="267" customWidth="1"/>
    <col min="13059" max="13059" width="12.140625" style="267" customWidth="1"/>
    <col min="13060" max="13060" width="12.28515625" style="267" customWidth="1"/>
    <col min="13061" max="13061" width="6.85546875" style="267" customWidth="1"/>
    <col min="13062" max="13062" width="6.42578125" style="267" customWidth="1"/>
    <col min="13063" max="13063" width="6.5703125" style="267" customWidth="1"/>
    <col min="13064" max="13066" width="6.140625" style="267" customWidth="1"/>
    <col min="13067" max="13068" width="5.140625" style="267" customWidth="1"/>
    <col min="13069" max="13069" width="5.5703125" style="267" customWidth="1"/>
    <col min="13070" max="13070" width="5.28515625" style="267" customWidth="1"/>
    <col min="13071" max="13071" width="5.5703125" style="267" customWidth="1"/>
    <col min="13072" max="13077" width="5.28515625" style="267" customWidth="1"/>
    <col min="13078" max="13079" width="5.5703125" style="267" customWidth="1"/>
    <col min="13080" max="13101" width="5.28515625" style="267" customWidth="1"/>
    <col min="13102" max="13312" width="9.140625" style="267"/>
    <col min="13313" max="13313" width="11.140625" style="267" customWidth="1"/>
    <col min="13314" max="13314" width="28.5703125" style="267" customWidth="1"/>
    <col min="13315" max="13315" width="12.140625" style="267" customWidth="1"/>
    <col min="13316" max="13316" width="12.28515625" style="267" customWidth="1"/>
    <col min="13317" max="13317" width="6.85546875" style="267" customWidth="1"/>
    <col min="13318" max="13318" width="6.42578125" style="267" customWidth="1"/>
    <col min="13319" max="13319" width="6.5703125" style="267" customWidth="1"/>
    <col min="13320" max="13322" width="6.140625" style="267" customWidth="1"/>
    <col min="13323" max="13324" width="5.140625" style="267" customWidth="1"/>
    <col min="13325" max="13325" width="5.5703125" style="267" customWidth="1"/>
    <col min="13326" max="13326" width="5.28515625" style="267" customWidth="1"/>
    <col min="13327" max="13327" width="5.5703125" style="267" customWidth="1"/>
    <col min="13328" max="13333" width="5.28515625" style="267" customWidth="1"/>
    <col min="13334" max="13335" width="5.5703125" style="267" customWidth="1"/>
    <col min="13336" max="13357" width="5.28515625" style="267" customWidth="1"/>
    <col min="13358" max="13568" width="9.140625" style="267"/>
    <col min="13569" max="13569" width="11.140625" style="267" customWidth="1"/>
    <col min="13570" max="13570" width="28.5703125" style="267" customWidth="1"/>
    <col min="13571" max="13571" width="12.140625" style="267" customWidth="1"/>
    <col min="13572" max="13572" width="12.28515625" style="267" customWidth="1"/>
    <col min="13573" max="13573" width="6.85546875" style="267" customWidth="1"/>
    <col min="13574" max="13574" width="6.42578125" style="267" customWidth="1"/>
    <col min="13575" max="13575" width="6.5703125" style="267" customWidth="1"/>
    <col min="13576" max="13578" width="6.140625" style="267" customWidth="1"/>
    <col min="13579" max="13580" width="5.140625" style="267" customWidth="1"/>
    <col min="13581" max="13581" width="5.5703125" style="267" customWidth="1"/>
    <col min="13582" max="13582" width="5.28515625" style="267" customWidth="1"/>
    <col min="13583" max="13583" width="5.5703125" style="267" customWidth="1"/>
    <col min="13584" max="13589" width="5.28515625" style="267" customWidth="1"/>
    <col min="13590" max="13591" width="5.5703125" style="267" customWidth="1"/>
    <col min="13592" max="13613" width="5.28515625" style="267" customWidth="1"/>
    <col min="13614" max="13824" width="9.140625" style="267"/>
    <col min="13825" max="13825" width="11.140625" style="267" customWidth="1"/>
    <col min="13826" max="13826" width="28.5703125" style="267" customWidth="1"/>
    <col min="13827" max="13827" width="12.140625" style="267" customWidth="1"/>
    <col min="13828" max="13828" width="12.28515625" style="267" customWidth="1"/>
    <col min="13829" max="13829" width="6.85546875" style="267" customWidth="1"/>
    <col min="13830" max="13830" width="6.42578125" style="267" customWidth="1"/>
    <col min="13831" max="13831" width="6.5703125" style="267" customWidth="1"/>
    <col min="13832" max="13834" width="6.140625" style="267" customWidth="1"/>
    <col min="13835" max="13836" width="5.140625" style="267" customWidth="1"/>
    <col min="13837" max="13837" width="5.5703125" style="267" customWidth="1"/>
    <col min="13838" max="13838" width="5.28515625" style="267" customWidth="1"/>
    <col min="13839" max="13839" width="5.5703125" style="267" customWidth="1"/>
    <col min="13840" max="13845" width="5.28515625" style="267" customWidth="1"/>
    <col min="13846" max="13847" width="5.5703125" style="267" customWidth="1"/>
    <col min="13848" max="13869" width="5.28515625" style="267" customWidth="1"/>
    <col min="13870" max="14080" width="9.140625" style="267"/>
    <col min="14081" max="14081" width="11.140625" style="267" customWidth="1"/>
    <col min="14082" max="14082" width="28.5703125" style="267" customWidth="1"/>
    <col min="14083" max="14083" width="12.140625" style="267" customWidth="1"/>
    <col min="14084" max="14084" width="12.28515625" style="267" customWidth="1"/>
    <col min="14085" max="14085" width="6.85546875" style="267" customWidth="1"/>
    <col min="14086" max="14086" width="6.42578125" style="267" customWidth="1"/>
    <col min="14087" max="14087" width="6.5703125" style="267" customWidth="1"/>
    <col min="14088" max="14090" width="6.140625" style="267" customWidth="1"/>
    <col min="14091" max="14092" width="5.140625" style="267" customWidth="1"/>
    <col min="14093" max="14093" width="5.5703125" style="267" customWidth="1"/>
    <col min="14094" max="14094" width="5.28515625" style="267" customWidth="1"/>
    <col min="14095" max="14095" width="5.5703125" style="267" customWidth="1"/>
    <col min="14096" max="14101" width="5.28515625" style="267" customWidth="1"/>
    <col min="14102" max="14103" width="5.5703125" style="267" customWidth="1"/>
    <col min="14104" max="14125" width="5.28515625" style="267" customWidth="1"/>
    <col min="14126" max="14336" width="9.140625" style="267"/>
    <col min="14337" max="14337" width="11.140625" style="267" customWidth="1"/>
    <col min="14338" max="14338" width="28.5703125" style="267" customWidth="1"/>
    <col min="14339" max="14339" width="12.140625" style="267" customWidth="1"/>
    <col min="14340" max="14340" width="12.28515625" style="267" customWidth="1"/>
    <col min="14341" max="14341" width="6.85546875" style="267" customWidth="1"/>
    <col min="14342" max="14342" width="6.42578125" style="267" customWidth="1"/>
    <col min="14343" max="14343" width="6.5703125" style="267" customWidth="1"/>
    <col min="14344" max="14346" width="6.140625" style="267" customWidth="1"/>
    <col min="14347" max="14348" width="5.140625" style="267" customWidth="1"/>
    <col min="14349" max="14349" width="5.5703125" style="267" customWidth="1"/>
    <col min="14350" max="14350" width="5.28515625" style="267" customWidth="1"/>
    <col min="14351" max="14351" width="5.5703125" style="267" customWidth="1"/>
    <col min="14352" max="14357" width="5.28515625" style="267" customWidth="1"/>
    <col min="14358" max="14359" width="5.5703125" style="267" customWidth="1"/>
    <col min="14360" max="14381" width="5.28515625" style="267" customWidth="1"/>
    <col min="14382" max="14592" width="9.140625" style="267"/>
    <col min="14593" max="14593" width="11.140625" style="267" customWidth="1"/>
    <col min="14594" max="14594" width="28.5703125" style="267" customWidth="1"/>
    <col min="14595" max="14595" width="12.140625" style="267" customWidth="1"/>
    <col min="14596" max="14596" width="12.28515625" style="267" customWidth="1"/>
    <col min="14597" max="14597" width="6.85546875" style="267" customWidth="1"/>
    <col min="14598" max="14598" width="6.42578125" style="267" customWidth="1"/>
    <col min="14599" max="14599" width="6.5703125" style="267" customWidth="1"/>
    <col min="14600" max="14602" width="6.140625" style="267" customWidth="1"/>
    <col min="14603" max="14604" width="5.140625" style="267" customWidth="1"/>
    <col min="14605" max="14605" width="5.5703125" style="267" customWidth="1"/>
    <col min="14606" max="14606" width="5.28515625" style="267" customWidth="1"/>
    <col min="14607" max="14607" width="5.5703125" style="267" customWidth="1"/>
    <col min="14608" max="14613" width="5.28515625" style="267" customWidth="1"/>
    <col min="14614" max="14615" width="5.5703125" style="267" customWidth="1"/>
    <col min="14616" max="14637" width="5.28515625" style="267" customWidth="1"/>
    <col min="14638" max="14848" width="9.140625" style="267"/>
    <col min="14849" max="14849" width="11.140625" style="267" customWidth="1"/>
    <col min="14850" max="14850" width="28.5703125" style="267" customWidth="1"/>
    <col min="14851" max="14851" width="12.140625" style="267" customWidth="1"/>
    <col min="14852" max="14852" width="12.28515625" style="267" customWidth="1"/>
    <col min="14853" max="14853" width="6.85546875" style="267" customWidth="1"/>
    <col min="14854" max="14854" width="6.42578125" style="267" customWidth="1"/>
    <col min="14855" max="14855" width="6.5703125" style="267" customWidth="1"/>
    <col min="14856" max="14858" width="6.140625" style="267" customWidth="1"/>
    <col min="14859" max="14860" width="5.140625" style="267" customWidth="1"/>
    <col min="14861" max="14861" width="5.5703125" style="267" customWidth="1"/>
    <col min="14862" max="14862" width="5.28515625" style="267" customWidth="1"/>
    <col min="14863" max="14863" width="5.5703125" style="267" customWidth="1"/>
    <col min="14864" max="14869" width="5.28515625" style="267" customWidth="1"/>
    <col min="14870" max="14871" width="5.5703125" style="267" customWidth="1"/>
    <col min="14872" max="14893" width="5.28515625" style="267" customWidth="1"/>
    <col min="14894" max="15104" width="9.140625" style="267"/>
    <col min="15105" max="15105" width="11.140625" style="267" customWidth="1"/>
    <col min="15106" max="15106" width="28.5703125" style="267" customWidth="1"/>
    <col min="15107" max="15107" width="12.140625" style="267" customWidth="1"/>
    <col min="15108" max="15108" width="12.28515625" style="267" customWidth="1"/>
    <col min="15109" max="15109" width="6.85546875" style="267" customWidth="1"/>
    <col min="15110" max="15110" width="6.42578125" style="267" customWidth="1"/>
    <col min="15111" max="15111" width="6.5703125" style="267" customWidth="1"/>
    <col min="15112" max="15114" width="6.140625" style="267" customWidth="1"/>
    <col min="15115" max="15116" width="5.140625" style="267" customWidth="1"/>
    <col min="15117" max="15117" width="5.5703125" style="267" customWidth="1"/>
    <col min="15118" max="15118" width="5.28515625" style="267" customWidth="1"/>
    <col min="15119" max="15119" width="5.5703125" style="267" customWidth="1"/>
    <col min="15120" max="15125" width="5.28515625" style="267" customWidth="1"/>
    <col min="15126" max="15127" width="5.5703125" style="267" customWidth="1"/>
    <col min="15128" max="15149" width="5.28515625" style="267" customWidth="1"/>
    <col min="15150" max="15360" width="9.140625" style="267"/>
    <col min="15361" max="15361" width="11.140625" style="267" customWidth="1"/>
    <col min="15362" max="15362" width="28.5703125" style="267" customWidth="1"/>
    <col min="15363" max="15363" width="12.140625" style="267" customWidth="1"/>
    <col min="15364" max="15364" width="12.28515625" style="267" customWidth="1"/>
    <col min="15365" max="15365" width="6.85546875" style="267" customWidth="1"/>
    <col min="15366" max="15366" width="6.42578125" style="267" customWidth="1"/>
    <col min="15367" max="15367" width="6.5703125" style="267" customWidth="1"/>
    <col min="15368" max="15370" width="6.140625" style="267" customWidth="1"/>
    <col min="15371" max="15372" width="5.140625" style="267" customWidth="1"/>
    <col min="15373" max="15373" width="5.5703125" style="267" customWidth="1"/>
    <col min="15374" max="15374" width="5.28515625" style="267" customWidth="1"/>
    <col min="15375" max="15375" width="5.5703125" style="267" customWidth="1"/>
    <col min="15376" max="15381" width="5.28515625" style="267" customWidth="1"/>
    <col min="15382" max="15383" width="5.5703125" style="267" customWidth="1"/>
    <col min="15384" max="15405" width="5.28515625" style="267" customWidth="1"/>
    <col min="15406" max="15616" width="9.140625" style="267"/>
    <col min="15617" max="15617" width="11.140625" style="267" customWidth="1"/>
    <col min="15618" max="15618" width="28.5703125" style="267" customWidth="1"/>
    <col min="15619" max="15619" width="12.140625" style="267" customWidth="1"/>
    <col min="15620" max="15620" width="12.28515625" style="267" customWidth="1"/>
    <col min="15621" max="15621" width="6.85546875" style="267" customWidth="1"/>
    <col min="15622" max="15622" width="6.42578125" style="267" customWidth="1"/>
    <col min="15623" max="15623" width="6.5703125" style="267" customWidth="1"/>
    <col min="15624" max="15626" width="6.140625" style="267" customWidth="1"/>
    <col min="15627" max="15628" width="5.140625" style="267" customWidth="1"/>
    <col min="15629" max="15629" width="5.5703125" style="267" customWidth="1"/>
    <col min="15630" max="15630" width="5.28515625" style="267" customWidth="1"/>
    <col min="15631" max="15631" width="5.5703125" style="267" customWidth="1"/>
    <col min="15632" max="15637" width="5.28515625" style="267" customWidth="1"/>
    <col min="15638" max="15639" width="5.5703125" style="267" customWidth="1"/>
    <col min="15640" max="15661" width="5.28515625" style="267" customWidth="1"/>
    <col min="15662" max="15872" width="9.140625" style="267"/>
    <col min="15873" max="15873" width="11.140625" style="267" customWidth="1"/>
    <col min="15874" max="15874" width="28.5703125" style="267" customWidth="1"/>
    <col min="15875" max="15875" width="12.140625" style="267" customWidth="1"/>
    <col min="15876" max="15876" width="12.28515625" style="267" customWidth="1"/>
    <col min="15877" max="15877" width="6.85546875" style="267" customWidth="1"/>
    <col min="15878" max="15878" width="6.42578125" style="267" customWidth="1"/>
    <col min="15879" max="15879" width="6.5703125" style="267" customWidth="1"/>
    <col min="15880" max="15882" width="6.140625" style="267" customWidth="1"/>
    <col min="15883" max="15884" width="5.140625" style="267" customWidth="1"/>
    <col min="15885" max="15885" width="5.5703125" style="267" customWidth="1"/>
    <col min="15886" max="15886" width="5.28515625" style="267" customWidth="1"/>
    <col min="15887" max="15887" width="5.5703125" style="267" customWidth="1"/>
    <col min="15888" max="15893" width="5.28515625" style="267" customWidth="1"/>
    <col min="15894" max="15895" width="5.5703125" style="267" customWidth="1"/>
    <col min="15896" max="15917" width="5.28515625" style="267" customWidth="1"/>
    <col min="15918" max="16128" width="9.140625" style="267"/>
    <col min="16129" max="16129" width="11.140625" style="267" customWidth="1"/>
    <col min="16130" max="16130" width="28.5703125" style="267" customWidth="1"/>
    <col min="16131" max="16131" width="12.140625" style="267" customWidth="1"/>
    <col min="16132" max="16132" width="12.28515625" style="267" customWidth="1"/>
    <col min="16133" max="16133" width="6.85546875" style="267" customWidth="1"/>
    <col min="16134" max="16134" width="6.42578125" style="267" customWidth="1"/>
    <col min="16135" max="16135" width="6.5703125" style="267" customWidth="1"/>
    <col min="16136" max="16138" width="6.140625" style="267" customWidth="1"/>
    <col min="16139" max="16140" width="5.140625" style="267" customWidth="1"/>
    <col min="16141" max="16141" width="5.5703125" style="267" customWidth="1"/>
    <col min="16142" max="16142" width="5.28515625" style="267" customWidth="1"/>
    <col min="16143" max="16143" width="5.5703125" style="267" customWidth="1"/>
    <col min="16144" max="16149" width="5.28515625" style="267" customWidth="1"/>
    <col min="16150" max="16151" width="5.5703125" style="267" customWidth="1"/>
    <col min="16152" max="16173" width="5.28515625" style="267" customWidth="1"/>
    <col min="16174" max="16384" width="9.140625" style="267"/>
  </cols>
  <sheetData>
    <row r="1" spans="1:45" s="99" customFormat="1" ht="19.5" customHeight="1" x14ac:dyDescent="0.2">
      <c r="A1" s="419" t="s">
        <v>375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row>
    <row r="2" spans="1:45" s="99" customFormat="1" ht="15" customHeight="1" thickBot="1" x14ac:dyDescent="0.25">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S2" s="419"/>
    </row>
    <row r="3" spans="1:45" s="100" customFormat="1" ht="39.75" customHeight="1" thickBot="1" x14ac:dyDescent="0.25">
      <c r="A3" s="420" t="s">
        <v>42</v>
      </c>
      <c r="B3" s="423" t="s">
        <v>132</v>
      </c>
      <c r="C3" s="426" t="s">
        <v>295</v>
      </c>
      <c r="D3" s="426"/>
      <c r="E3" s="427" t="s">
        <v>296</v>
      </c>
      <c r="F3" s="430" t="s">
        <v>297</v>
      </c>
      <c r="G3" s="431"/>
      <c r="H3" s="431"/>
      <c r="I3" s="431"/>
      <c r="J3" s="431"/>
      <c r="K3" s="431"/>
      <c r="L3" s="431"/>
      <c r="M3" s="432"/>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4"/>
    </row>
    <row r="4" spans="1:45" s="101" customFormat="1" ht="24.95" customHeight="1" thickBot="1" x14ac:dyDescent="0.25">
      <c r="A4" s="421"/>
      <c r="B4" s="424"/>
      <c r="C4" s="435" t="s">
        <v>298</v>
      </c>
      <c r="D4" s="438" t="s">
        <v>299</v>
      </c>
      <c r="E4" s="428"/>
      <c r="F4" s="441" t="s">
        <v>300</v>
      </c>
      <c r="G4" s="444" t="s">
        <v>301</v>
      </c>
      <c r="H4" s="431"/>
      <c r="I4" s="431"/>
      <c r="J4" s="431"/>
      <c r="K4" s="431"/>
      <c r="L4" s="431"/>
      <c r="M4" s="432"/>
      <c r="N4" s="445" t="s">
        <v>43</v>
      </c>
      <c r="O4" s="446"/>
      <c r="P4" s="446"/>
      <c r="Q4" s="446"/>
      <c r="R4" s="446"/>
      <c r="S4" s="446"/>
      <c r="T4" s="446"/>
      <c r="U4" s="447"/>
      <c r="V4" s="445" t="s">
        <v>44</v>
      </c>
      <c r="W4" s="446"/>
      <c r="X4" s="446"/>
      <c r="Y4" s="446"/>
      <c r="Z4" s="446"/>
      <c r="AA4" s="446"/>
      <c r="AB4" s="446"/>
      <c r="AC4" s="447"/>
      <c r="AD4" s="446" t="s">
        <v>45</v>
      </c>
      <c r="AE4" s="446"/>
      <c r="AF4" s="446"/>
      <c r="AG4" s="446"/>
      <c r="AH4" s="446"/>
      <c r="AI4" s="446"/>
      <c r="AJ4" s="446"/>
      <c r="AK4" s="446"/>
      <c r="AL4" s="445" t="s">
        <v>111</v>
      </c>
      <c r="AM4" s="446"/>
      <c r="AN4" s="446"/>
      <c r="AO4" s="446"/>
      <c r="AP4" s="446"/>
      <c r="AQ4" s="446"/>
      <c r="AR4" s="446"/>
      <c r="AS4" s="447"/>
    </row>
    <row r="5" spans="1:45" s="101" customFormat="1" ht="24.95" customHeight="1" thickBot="1" x14ac:dyDescent="0.25">
      <c r="A5" s="421"/>
      <c r="B5" s="424"/>
      <c r="C5" s="436"/>
      <c r="D5" s="439"/>
      <c r="E5" s="428"/>
      <c r="F5" s="442"/>
      <c r="G5" s="448" t="s">
        <v>302</v>
      </c>
      <c r="H5" s="449"/>
      <c r="I5" s="449"/>
      <c r="J5" s="450"/>
      <c r="K5" s="454" t="s">
        <v>303</v>
      </c>
      <c r="L5" s="457" t="s">
        <v>304</v>
      </c>
      <c r="M5" s="460" t="s">
        <v>25</v>
      </c>
      <c r="N5" s="409">
        <f>SUM(N10:Q10)</f>
        <v>96</v>
      </c>
      <c r="O5" s="407"/>
      <c r="P5" s="407"/>
      <c r="Q5" s="410"/>
      <c r="R5" s="406">
        <f>SUM(R10:U10)</f>
        <v>96</v>
      </c>
      <c r="S5" s="407"/>
      <c r="T5" s="407"/>
      <c r="U5" s="408"/>
      <c r="V5" s="409">
        <f>SUM(V10:Y10)</f>
        <v>96</v>
      </c>
      <c r="W5" s="407"/>
      <c r="X5" s="407"/>
      <c r="Y5" s="410"/>
      <c r="Z5" s="406">
        <f>SUM(Z10:AC10)</f>
        <v>96</v>
      </c>
      <c r="AA5" s="407"/>
      <c r="AB5" s="407"/>
      <c r="AC5" s="408"/>
      <c r="AD5" s="409">
        <f>SUM(AD10:AG10)</f>
        <v>96</v>
      </c>
      <c r="AE5" s="407"/>
      <c r="AF5" s="407"/>
      <c r="AG5" s="410"/>
      <c r="AH5" s="409">
        <f>SUM(AH10:AK10)</f>
        <v>96</v>
      </c>
      <c r="AI5" s="407"/>
      <c r="AJ5" s="407"/>
      <c r="AK5" s="410"/>
      <c r="AL5" s="406">
        <f>SUM(AL10:AO10)</f>
        <v>96</v>
      </c>
      <c r="AM5" s="407"/>
      <c r="AN5" s="407"/>
      <c r="AO5" s="408"/>
      <c r="AP5" s="409">
        <f>SUM(AP10:AS10)</f>
        <v>96</v>
      </c>
      <c r="AQ5" s="407"/>
      <c r="AR5" s="407"/>
      <c r="AS5" s="410"/>
    </row>
    <row r="6" spans="1:45" s="101" customFormat="1" ht="24.95" customHeight="1" thickBot="1" x14ac:dyDescent="0.25">
      <c r="A6" s="421"/>
      <c r="B6" s="424"/>
      <c r="C6" s="436"/>
      <c r="D6" s="439"/>
      <c r="E6" s="428"/>
      <c r="F6" s="442"/>
      <c r="G6" s="451"/>
      <c r="H6" s="452"/>
      <c r="I6" s="452"/>
      <c r="J6" s="453"/>
      <c r="K6" s="455"/>
      <c r="L6" s="458"/>
      <c r="M6" s="461"/>
      <c r="N6" s="411" t="s">
        <v>269</v>
      </c>
      <c r="O6" s="412"/>
      <c r="P6" s="412"/>
      <c r="Q6" s="413"/>
      <c r="R6" s="414" t="s">
        <v>270</v>
      </c>
      <c r="S6" s="412"/>
      <c r="T6" s="412"/>
      <c r="U6" s="415"/>
      <c r="V6" s="416" t="s">
        <v>305</v>
      </c>
      <c r="W6" s="417"/>
      <c r="X6" s="417"/>
      <c r="Y6" s="418"/>
      <c r="Z6" s="414" t="s">
        <v>306</v>
      </c>
      <c r="AA6" s="412"/>
      <c r="AB6" s="412"/>
      <c r="AC6" s="415"/>
      <c r="AD6" s="411" t="s">
        <v>307</v>
      </c>
      <c r="AE6" s="412"/>
      <c r="AF6" s="412"/>
      <c r="AG6" s="413"/>
      <c r="AH6" s="411" t="s">
        <v>308</v>
      </c>
      <c r="AI6" s="412"/>
      <c r="AJ6" s="412"/>
      <c r="AK6" s="413"/>
      <c r="AL6" s="414" t="s">
        <v>309</v>
      </c>
      <c r="AM6" s="412"/>
      <c r="AN6" s="412"/>
      <c r="AO6" s="415"/>
      <c r="AP6" s="411" t="s">
        <v>271</v>
      </c>
      <c r="AQ6" s="412"/>
      <c r="AR6" s="412"/>
      <c r="AS6" s="413"/>
    </row>
    <row r="7" spans="1:45" s="100" customFormat="1" ht="24.95" customHeight="1" thickBot="1" x14ac:dyDescent="0.25">
      <c r="A7" s="421"/>
      <c r="B7" s="424"/>
      <c r="C7" s="436"/>
      <c r="D7" s="439"/>
      <c r="E7" s="428"/>
      <c r="F7" s="442"/>
      <c r="G7" s="463" t="s">
        <v>310</v>
      </c>
      <c r="H7" s="465" t="s">
        <v>311</v>
      </c>
      <c r="I7" s="466"/>
      <c r="J7" s="467"/>
      <c r="K7" s="455"/>
      <c r="L7" s="458"/>
      <c r="M7" s="461"/>
      <c r="N7" s="388" t="s">
        <v>312</v>
      </c>
      <c r="O7" s="390" t="s">
        <v>304</v>
      </c>
      <c r="P7" s="390" t="s">
        <v>25</v>
      </c>
      <c r="Q7" s="392" t="s">
        <v>300</v>
      </c>
      <c r="R7" s="384" t="s">
        <v>312</v>
      </c>
      <c r="S7" s="390" t="s">
        <v>304</v>
      </c>
      <c r="T7" s="390" t="s">
        <v>25</v>
      </c>
      <c r="U7" s="386" t="s">
        <v>300</v>
      </c>
      <c r="V7" s="388" t="s">
        <v>312</v>
      </c>
      <c r="W7" s="390" t="s">
        <v>304</v>
      </c>
      <c r="X7" s="390" t="s">
        <v>25</v>
      </c>
      <c r="Y7" s="392" t="s">
        <v>300</v>
      </c>
      <c r="Z7" s="384" t="s">
        <v>312</v>
      </c>
      <c r="AA7" s="390" t="s">
        <v>304</v>
      </c>
      <c r="AB7" s="390" t="s">
        <v>25</v>
      </c>
      <c r="AC7" s="386" t="s">
        <v>300</v>
      </c>
      <c r="AD7" s="388" t="s">
        <v>312</v>
      </c>
      <c r="AE7" s="390" t="s">
        <v>304</v>
      </c>
      <c r="AF7" s="390" t="s">
        <v>25</v>
      </c>
      <c r="AG7" s="392" t="s">
        <v>300</v>
      </c>
      <c r="AH7" s="388" t="s">
        <v>312</v>
      </c>
      <c r="AI7" s="390" t="s">
        <v>304</v>
      </c>
      <c r="AJ7" s="390" t="s">
        <v>25</v>
      </c>
      <c r="AK7" s="392" t="s">
        <v>300</v>
      </c>
      <c r="AL7" s="384" t="s">
        <v>312</v>
      </c>
      <c r="AM7" s="390" t="s">
        <v>304</v>
      </c>
      <c r="AN7" s="390" t="s">
        <v>25</v>
      </c>
      <c r="AO7" s="386" t="s">
        <v>300</v>
      </c>
      <c r="AP7" s="388" t="s">
        <v>312</v>
      </c>
      <c r="AQ7" s="390" t="s">
        <v>304</v>
      </c>
      <c r="AR7" s="390" t="s">
        <v>25</v>
      </c>
      <c r="AS7" s="392" t="s">
        <v>300</v>
      </c>
    </row>
    <row r="8" spans="1:45" s="100" customFormat="1" ht="64.5" customHeight="1" thickBot="1" x14ac:dyDescent="0.25">
      <c r="A8" s="422"/>
      <c r="B8" s="425"/>
      <c r="C8" s="437"/>
      <c r="D8" s="440"/>
      <c r="E8" s="429"/>
      <c r="F8" s="443"/>
      <c r="G8" s="464"/>
      <c r="H8" s="102" t="s">
        <v>313</v>
      </c>
      <c r="I8" s="103" t="s">
        <v>314</v>
      </c>
      <c r="J8" s="104" t="s">
        <v>315</v>
      </c>
      <c r="K8" s="456"/>
      <c r="L8" s="459"/>
      <c r="M8" s="462"/>
      <c r="N8" s="389"/>
      <c r="O8" s="391"/>
      <c r="P8" s="391"/>
      <c r="Q8" s="393"/>
      <c r="R8" s="385"/>
      <c r="S8" s="391"/>
      <c r="T8" s="391"/>
      <c r="U8" s="387"/>
      <c r="V8" s="389"/>
      <c r="W8" s="391"/>
      <c r="X8" s="391"/>
      <c r="Y8" s="393"/>
      <c r="Z8" s="385"/>
      <c r="AA8" s="391"/>
      <c r="AB8" s="391"/>
      <c r="AC8" s="387"/>
      <c r="AD8" s="389"/>
      <c r="AE8" s="391"/>
      <c r="AF8" s="391"/>
      <c r="AG8" s="393"/>
      <c r="AH8" s="389"/>
      <c r="AI8" s="391"/>
      <c r="AJ8" s="391"/>
      <c r="AK8" s="393"/>
      <c r="AL8" s="385"/>
      <c r="AM8" s="391"/>
      <c r="AN8" s="391"/>
      <c r="AO8" s="387"/>
      <c r="AP8" s="389"/>
      <c r="AQ8" s="391"/>
      <c r="AR8" s="391"/>
      <c r="AS8" s="393"/>
    </row>
    <row r="9" spans="1:45" s="113" customFormat="1" ht="24.95" customHeight="1" thickBot="1" x14ac:dyDescent="0.25">
      <c r="A9" s="105"/>
      <c r="B9" s="106"/>
      <c r="C9" s="105"/>
      <c r="D9" s="107"/>
      <c r="E9" s="105"/>
      <c r="F9" s="91">
        <f>E10-G9</f>
        <v>3824</v>
      </c>
      <c r="G9" s="105">
        <v>640</v>
      </c>
      <c r="H9" s="108"/>
      <c r="I9" s="109"/>
      <c r="J9" s="110"/>
      <c r="K9" s="111"/>
      <c r="L9" s="109">
        <v>100</v>
      </c>
      <c r="M9" s="112">
        <v>240</v>
      </c>
      <c r="N9" s="403">
        <f>N10+P10</f>
        <v>80</v>
      </c>
      <c r="O9" s="403"/>
      <c r="P9" s="403"/>
      <c r="Q9" s="404"/>
      <c r="R9" s="405">
        <f>R10+T10</f>
        <v>80</v>
      </c>
      <c r="S9" s="403"/>
      <c r="T9" s="403"/>
      <c r="U9" s="404"/>
      <c r="V9" s="405">
        <f>V10+X10</f>
        <v>80</v>
      </c>
      <c r="W9" s="403"/>
      <c r="X9" s="403"/>
      <c r="Y9" s="404"/>
      <c r="Z9" s="405">
        <f>Z10+AB10</f>
        <v>80</v>
      </c>
      <c r="AA9" s="403"/>
      <c r="AB9" s="403"/>
      <c r="AC9" s="404"/>
      <c r="AD9" s="405">
        <f>AD10+AF10</f>
        <v>80</v>
      </c>
      <c r="AE9" s="403"/>
      <c r="AF9" s="403"/>
      <c r="AG9" s="404"/>
      <c r="AH9" s="405">
        <f>AH10+AJ10</f>
        <v>80</v>
      </c>
      <c r="AI9" s="403"/>
      <c r="AJ9" s="403"/>
      <c r="AK9" s="404"/>
      <c r="AL9" s="405">
        <f>AL10+AN10</f>
        <v>80</v>
      </c>
      <c r="AM9" s="403"/>
      <c r="AN9" s="403"/>
      <c r="AO9" s="404"/>
      <c r="AP9" s="405">
        <f>AP10+AR10</f>
        <v>80</v>
      </c>
      <c r="AQ9" s="403"/>
      <c r="AR9" s="403"/>
      <c r="AS9" s="404"/>
    </row>
    <row r="10" spans="1:45" s="125" customFormat="1" ht="24.95" customHeight="1" thickBot="1" x14ac:dyDescent="0.25">
      <c r="A10" s="114"/>
      <c r="B10" s="115" t="s">
        <v>256</v>
      </c>
      <c r="C10" s="116"/>
      <c r="D10" s="117"/>
      <c r="E10" s="118">
        <f t="shared" ref="E10:M10" si="0">E11+E17+E20+E56+E57</f>
        <v>4464</v>
      </c>
      <c r="F10" s="119">
        <f t="shared" si="0"/>
        <v>2508</v>
      </c>
      <c r="G10" s="118">
        <f t="shared" si="0"/>
        <v>768</v>
      </c>
      <c r="H10" s="120">
        <f t="shared" si="0"/>
        <v>280</v>
      </c>
      <c r="I10" s="121">
        <f t="shared" si="0"/>
        <v>261</v>
      </c>
      <c r="J10" s="122">
        <f t="shared" si="0"/>
        <v>60</v>
      </c>
      <c r="K10" s="123">
        <f t="shared" si="0"/>
        <v>972</v>
      </c>
      <c r="L10" s="121">
        <f t="shared" si="0"/>
        <v>128</v>
      </c>
      <c r="M10" s="124">
        <f t="shared" si="0"/>
        <v>99</v>
      </c>
      <c r="N10" s="123">
        <f t="shared" ref="N10:AS10" si="1">N11+N17+N20</f>
        <v>80</v>
      </c>
      <c r="O10" s="121">
        <f t="shared" si="1"/>
        <v>16</v>
      </c>
      <c r="P10" s="121">
        <f t="shared" si="1"/>
        <v>0</v>
      </c>
      <c r="Q10" s="124">
        <f t="shared" si="1"/>
        <v>0</v>
      </c>
      <c r="R10" s="120">
        <f t="shared" si="1"/>
        <v>62</v>
      </c>
      <c r="S10" s="121">
        <f t="shared" si="1"/>
        <v>16</v>
      </c>
      <c r="T10" s="121">
        <f t="shared" si="1"/>
        <v>18</v>
      </c>
      <c r="U10" s="122">
        <f t="shared" si="1"/>
        <v>0</v>
      </c>
      <c r="V10" s="123">
        <f t="shared" si="1"/>
        <v>78</v>
      </c>
      <c r="W10" s="121">
        <f t="shared" si="1"/>
        <v>16</v>
      </c>
      <c r="X10" s="121">
        <f t="shared" si="1"/>
        <v>2</v>
      </c>
      <c r="Y10" s="124">
        <f t="shared" si="1"/>
        <v>0</v>
      </c>
      <c r="Z10" s="120">
        <f t="shared" si="1"/>
        <v>51</v>
      </c>
      <c r="AA10" s="121">
        <f t="shared" si="1"/>
        <v>16</v>
      </c>
      <c r="AB10" s="121">
        <f t="shared" si="1"/>
        <v>29</v>
      </c>
      <c r="AC10" s="122">
        <f t="shared" si="1"/>
        <v>0</v>
      </c>
      <c r="AD10" s="123">
        <f t="shared" si="1"/>
        <v>74</v>
      </c>
      <c r="AE10" s="121">
        <f t="shared" si="1"/>
        <v>16</v>
      </c>
      <c r="AF10" s="121">
        <f t="shared" si="1"/>
        <v>6</v>
      </c>
      <c r="AG10" s="124">
        <f t="shared" si="1"/>
        <v>0</v>
      </c>
      <c r="AH10" s="120">
        <f t="shared" si="1"/>
        <v>63</v>
      </c>
      <c r="AI10" s="121">
        <f t="shared" si="1"/>
        <v>16</v>
      </c>
      <c r="AJ10" s="121">
        <f t="shared" si="1"/>
        <v>17</v>
      </c>
      <c r="AK10" s="122">
        <f t="shared" si="1"/>
        <v>0</v>
      </c>
      <c r="AL10" s="123">
        <f t="shared" si="1"/>
        <v>79</v>
      </c>
      <c r="AM10" s="121">
        <f t="shared" si="1"/>
        <v>16</v>
      </c>
      <c r="AN10" s="121">
        <f t="shared" si="1"/>
        <v>1</v>
      </c>
      <c r="AO10" s="124">
        <f t="shared" si="1"/>
        <v>0</v>
      </c>
      <c r="AP10" s="120">
        <f t="shared" si="1"/>
        <v>54</v>
      </c>
      <c r="AQ10" s="121">
        <f t="shared" si="1"/>
        <v>16</v>
      </c>
      <c r="AR10" s="121">
        <f t="shared" si="1"/>
        <v>26</v>
      </c>
      <c r="AS10" s="124">
        <f t="shared" si="1"/>
        <v>0</v>
      </c>
    </row>
    <row r="11" spans="1:45" s="131" customFormat="1" ht="36.75" customHeight="1" thickBot="1" x14ac:dyDescent="0.25">
      <c r="A11" s="126" t="s">
        <v>46</v>
      </c>
      <c r="B11" s="127" t="s">
        <v>316</v>
      </c>
      <c r="C11" s="105"/>
      <c r="D11" s="128"/>
      <c r="E11" s="80">
        <f t="shared" ref="E11:M11" si="2">SUM(E12:E16)</f>
        <v>475</v>
      </c>
      <c r="F11" s="90">
        <f t="shared" si="2"/>
        <v>397</v>
      </c>
      <c r="G11" s="80">
        <f>SUM(G12:G16)</f>
        <v>78</v>
      </c>
      <c r="H11" s="129">
        <f t="shared" si="2"/>
        <v>34</v>
      </c>
      <c r="I11" s="82">
        <f t="shared" si="2"/>
        <v>20</v>
      </c>
      <c r="J11" s="130">
        <f t="shared" si="2"/>
        <v>0</v>
      </c>
      <c r="K11" s="81">
        <f t="shared" si="2"/>
        <v>0</v>
      </c>
      <c r="L11" s="82">
        <f t="shared" si="2"/>
        <v>13</v>
      </c>
      <c r="M11" s="83">
        <f t="shared" si="2"/>
        <v>11</v>
      </c>
      <c r="N11" s="81">
        <f t="shared" ref="N11:AS11" si="3">SUM(N12:N16)</f>
        <v>20</v>
      </c>
      <c r="O11" s="82">
        <f t="shared" si="3"/>
        <v>4</v>
      </c>
      <c r="P11" s="82">
        <f t="shared" si="3"/>
        <v>0</v>
      </c>
      <c r="Q11" s="83">
        <f t="shared" si="3"/>
        <v>0</v>
      </c>
      <c r="R11" s="129">
        <f t="shared" si="3"/>
        <v>10</v>
      </c>
      <c r="S11" s="82">
        <f t="shared" si="3"/>
        <v>3</v>
      </c>
      <c r="T11" s="82">
        <f t="shared" si="3"/>
        <v>6</v>
      </c>
      <c r="U11" s="130">
        <f t="shared" si="3"/>
        <v>0</v>
      </c>
      <c r="V11" s="81">
        <f t="shared" si="3"/>
        <v>4</v>
      </c>
      <c r="W11" s="82">
        <f t="shared" si="3"/>
        <v>0</v>
      </c>
      <c r="X11" s="82">
        <f t="shared" si="3"/>
        <v>0</v>
      </c>
      <c r="Y11" s="83">
        <f t="shared" si="3"/>
        <v>0</v>
      </c>
      <c r="Z11" s="129">
        <f t="shared" si="3"/>
        <v>2</v>
      </c>
      <c r="AA11" s="82">
        <f t="shared" si="3"/>
        <v>1</v>
      </c>
      <c r="AB11" s="82">
        <f t="shared" si="3"/>
        <v>1</v>
      </c>
      <c r="AC11" s="130">
        <f t="shared" si="3"/>
        <v>0</v>
      </c>
      <c r="AD11" s="81">
        <f t="shared" si="3"/>
        <v>4</v>
      </c>
      <c r="AE11" s="82">
        <f t="shared" si="3"/>
        <v>0</v>
      </c>
      <c r="AF11" s="82">
        <f t="shared" si="3"/>
        <v>0</v>
      </c>
      <c r="AG11" s="83">
        <f t="shared" si="3"/>
        <v>0</v>
      </c>
      <c r="AH11" s="129">
        <f t="shared" si="3"/>
        <v>2</v>
      </c>
      <c r="AI11" s="82">
        <f t="shared" si="3"/>
        <v>1</v>
      </c>
      <c r="AJ11" s="82">
        <f t="shared" si="3"/>
        <v>1</v>
      </c>
      <c r="AK11" s="130">
        <f t="shared" si="3"/>
        <v>0</v>
      </c>
      <c r="AL11" s="81">
        <f t="shared" si="3"/>
        <v>10</v>
      </c>
      <c r="AM11" s="82">
        <f t="shared" si="3"/>
        <v>3</v>
      </c>
      <c r="AN11" s="82">
        <f t="shared" si="3"/>
        <v>1</v>
      </c>
      <c r="AO11" s="83">
        <f t="shared" si="3"/>
        <v>0</v>
      </c>
      <c r="AP11" s="129">
        <f t="shared" si="3"/>
        <v>2</v>
      </c>
      <c r="AQ11" s="82">
        <f t="shared" si="3"/>
        <v>1</v>
      </c>
      <c r="AR11" s="82">
        <f t="shared" si="3"/>
        <v>2</v>
      </c>
      <c r="AS11" s="83">
        <f t="shared" si="3"/>
        <v>0</v>
      </c>
    </row>
    <row r="12" spans="1:45" s="131" customFormat="1" ht="24.95" customHeight="1" x14ac:dyDescent="0.2">
      <c r="A12" s="132" t="s">
        <v>47</v>
      </c>
      <c r="B12" s="75" t="s">
        <v>61</v>
      </c>
      <c r="C12" s="133" t="s">
        <v>272</v>
      </c>
      <c r="D12" s="134"/>
      <c r="E12" s="135">
        <v>48</v>
      </c>
      <c r="F12" s="84">
        <f>E12-G12</f>
        <v>32</v>
      </c>
      <c r="G12" s="135">
        <f>V12+W12+X12+Z12+AA12+AB12+AD12+AE12+AF12+AH12+AI12+AJ12+AL12+AM12+AN12+AP12+AQ12+AR12+N12+O12+P12+R12+S12+T12</f>
        <v>16</v>
      </c>
      <c r="H12" s="136">
        <f>G12-I12-L12-M12-J12</f>
        <v>11</v>
      </c>
      <c r="I12" s="86">
        <v>0</v>
      </c>
      <c r="J12" s="137"/>
      <c r="K12" s="136"/>
      <c r="L12" s="86">
        <f t="shared" ref="L12:M16" si="4">W12+AA12+AE12+AI12+AM12+AQ12+O12+S12</f>
        <v>3</v>
      </c>
      <c r="M12" s="138">
        <f t="shared" si="4"/>
        <v>2</v>
      </c>
      <c r="N12" s="85">
        <v>7</v>
      </c>
      <c r="O12" s="86">
        <v>2</v>
      </c>
      <c r="P12" s="139"/>
      <c r="Q12" s="140"/>
      <c r="R12" s="136">
        <v>4</v>
      </c>
      <c r="S12" s="86">
        <v>1</v>
      </c>
      <c r="T12" s="139">
        <v>2</v>
      </c>
      <c r="U12" s="141"/>
      <c r="V12" s="85"/>
      <c r="W12" s="86"/>
      <c r="X12" s="139"/>
      <c r="Y12" s="140"/>
      <c r="Z12" s="136"/>
      <c r="AA12" s="86"/>
      <c r="AB12" s="139"/>
      <c r="AC12" s="141"/>
      <c r="AD12" s="85"/>
      <c r="AE12" s="86"/>
      <c r="AF12" s="139"/>
      <c r="AG12" s="140"/>
      <c r="AH12" s="136"/>
      <c r="AI12" s="86"/>
      <c r="AJ12" s="139"/>
      <c r="AK12" s="141"/>
      <c r="AL12" s="85"/>
      <c r="AM12" s="86"/>
      <c r="AN12" s="139"/>
      <c r="AO12" s="141"/>
      <c r="AP12" s="85"/>
      <c r="AQ12" s="86"/>
      <c r="AR12" s="139"/>
      <c r="AS12" s="140"/>
    </row>
    <row r="13" spans="1:45" s="131" customFormat="1" ht="24.95" customHeight="1" x14ac:dyDescent="0.2">
      <c r="A13" s="142" t="s">
        <v>48</v>
      </c>
      <c r="B13" s="72" t="s">
        <v>62</v>
      </c>
      <c r="C13" s="133" t="s">
        <v>272</v>
      </c>
      <c r="D13" s="143"/>
      <c r="E13" s="144">
        <v>48</v>
      </c>
      <c r="F13" s="84">
        <f>E13-G13</f>
        <v>32</v>
      </c>
      <c r="G13" s="135">
        <f>V13+W13+X13+Z13+AA13+AB13+AD13+AE13+AF13+AH13+AI13+AJ13+AL13+AM13+AN13+AP13+AQ13+AR13+N13+O13+P13+R13+S13+T13</f>
        <v>16</v>
      </c>
      <c r="H13" s="136">
        <f>G13-I13-L13-M13-J13</f>
        <v>11</v>
      </c>
      <c r="I13" s="86">
        <v>0</v>
      </c>
      <c r="J13" s="137"/>
      <c r="K13" s="136"/>
      <c r="L13" s="86">
        <f t="shared" si="4"/>
        <v>3</v>
      </c>
      <c r="M13" s="138">
        <f t="shared" si="4"/>
        <v>2</v>
      </c>
      <c r="N13" s="85">
        <v>7</v>
      </c>
      <c r="O13" s="86">
        <v>2</v>
      </c>
      <c r="P13" s="139"/>
      <c r="Q13" s="140"/>
      <c r="R13" s="136">
        <v>4</v>
      </c>
      <c r="S13" s="86">
        <v>1</v>
      </c>
      <c r="T13" s="139">
        <v>2</v>
      </c>
      <c r="U13" s="141"/>
      <c r="V13" s="145"/>
      <c r="W13" s="146"/>
      <c r="X13" s="147"/>
      <c r="Y13" s="148"/>
      <c r="Z13" s="149"/>
      <c r="AA13" s="146"/>
      <c r="AB13" s="147"/>
      <c r="AC13" s="150"/>
      <c r="AD13" s="145"/>
      <c r="AE13" s="146"/>
      <c r="AF13" s="147"/>
      <c r="AG13" s="148"/>
      <c r="AH13" s="149"/>
      <c r="AI13" s="146"/>
      <c r="AJ13" s="147"/>
      <c r="AK13" s="150"/>
      <c r="AL13" s="145"/>
      <c r="AM13" s="146"/>
      <c r="AN13" s="147"/>
      <c r="AO13" s="150"/>
      <c r="AP13" s="145"/>
      <c r="AQ13" s="146"/>
      <c r="AR13" s="147"/>
      <c r="AS13" s="148"/>
    </row>
    <row r="14" spans="1:45" s="131" customFormat="1" ht="24.95" customHeight="1" x14ac:dyDescent="0.2">
      <c r="A14" s="142" t="s">
        <v>49</v>
      </c>
      <c r="B14" s="72" t="s">
        <v>317</v>
      </c>
      <c r="C14" s="78" t="s">
        <v>318</v>
      </c>
      <c r="D14" s="143"/>
      <c r="E14" s="144">
        <v>172</v>
      </c>
      <c r="F14" s="84">
        <f>E14-G14</f>
        <v>137</v>
      </c>
      <c r="G14" s="135">
        <f>V14+W14+X14+Z14+AA14+AB14+AD14+AE14+AF14+AH14+AI14+AJ14+AL14+AM14+AN14+AP14+AQ14+AR14+N14+O14+P14+R14+S14+T14</f>
        <v>35</v>
      </c>
      <c r="H14" s="136">
        <f>G14-I14-L14-M14-J14</f>
        <v>8</v>
      </c>
      <c r="I14" s="86">
        <v>16</v>
      </c>
      <c r="J14" s="137"/>
      <c r="K14" s="136"/>
      <c r="L14" s="86">
        <f t="shared" si="4"/>
        <v>5</v>
      </c>
      <c r="M14" s="138">
        <f t="shared" si="4"/>
        <v>6</v>
      </c>
      <c r="N14" s="145">
        <v>4</v>
      </c>
      <c r="O14" s="146"/>
      <c r="P14" s="147"/>
      <c r="Q14" s="148"/>
      <c r="R14" s="149">
        <v>2</v>
      </c>
      <c r="S14" s="146">
        <v>1</v>
      </c>
      <c r="T14" s="147">
        <v>2</v>
      </c>
      <c r="U14" s="150"/>
      <c r="V14" s="145">
        <v>4</v>
      </c>
      <c r="W14" s="146"/>
      <c r="X14" s="147"/>
      <c r="Y14" s="148"/>
      <c r="Z14" s="149">
        <v>2</v>
      </c>
      <c r="AA14" s="146">
        <v>1</v>
      </c>
      <c r="AB14" s="147">
        <v>1</v>
      </c>
      <c r="AC14" s="150"/>
      <c r="AD14" s="145">
        <v>4</v>
      </c>
      <c r="AE14" s="146"/>
      <c r="AF14" s="147"/>
      <c r="AG14" s="148"/>
      <c r="AH14" s="149">
        <v>2</v>
      </c>
      <c r="AI14" s="146">
        <v>1</v>
      </c>
      <c r="AJ14" s="147">
        <v>1</v>
      </c>
      <c r="AK14" s="150"/>
      <c r="AL14" s="145">
        <v>4</v>
      </c>
      <c r="AM14" s="146">
        <v>1</v>
      </c>
      <c r="AN14" s="147"/>
      <c r="AO14" s="150"/>
      <c r="AP14" s="145">
        <v>2</v>
      </c>
      <c r="AQ14" s="146">
        <v>1</v>
      </c>
      <c r="AR14" s="147">
        <v>2</v>
      </c>
      <c r="AS14" s="148"/>
    </row>
    <row r="15" spans="1:45" s="131" customFormat="1" ht="24.95" customHeight="1" x14ac:dyDescent="0.2">
      <c r="A15" s="142" t="s">
        <v>50</v>
      </c>
      <c r="B15" s="143" t="s">
        <v>64</v>
      </c>
      <c r="C15" s="133" t="s">
        <v>266</v>
      </c>
      <c r="D15" s="143"/>
      <c r="E15" s="144">
        <v>161</v>
      </c>
      <c r="F15" s="84">
        <f>E15-G15</f>
        <v>159</v>
      </c>
      <c r="G15" s="135">
        <f>V15+W15+X15+Z15+AA15+AB15+AD15+AE15+AF15+AH15+AI15+AJ15+AL15+AM15+AN15+AP15+AQ15+AR15+N15+O15+P15+R15+S15+T15</f>
        <v>2</v>
      </c>
      <c r="H15" s="136">
        <f>G15-I15-L15-M15-J15</f>
        <v>2</v>
      </c>
      <c r="I15" s="86">
        <v>0</v>
      </c>
      <c r="J15" s="137"/>
      <c r="K15" s="136"/>
      <c r="L15" s="86">
        <f t="shared" si="4"/>
        <v>0</v>
      </c>
      <c r="M15" s="138">
        <f t="shared" si="4"/>
        <v>0</v>
      </c>
      <c r="N15" s="145">
        <v>2</v>
      </c>
      <c r="O15" s="146"/>
      <c r="P15" s="147"/>
      <c r="Q15" s="148"/>
      <c r="R15" s="149"/>
      <c r="S15" s="146"/>
      <c r="T15" s="147"/>
      <c r="U15" s="150"/>
      <c r="V15" s="145"/>
      <c r="W15" s="146"/>
      <c r="X15" s="147"/>
      <c r="Y15" s="148"/>
      <c r="Z15" s="149"/>
      <c r="AA15" s="146"/>
      <c r="AB15" s="147"/>
      <c r="AC15" s="150"/>
      <c r="AD15" s="145"/>
      <c r="AE15" s="146"/>
      <c r="AF15" s="147"/>
      <c r="AG15" s="148"/>
      <c r="AH15" s="149"/>
      <c r="AI15" s="146"/>
      <c r="AJ15" s="147"/>
      <c r="AK15" s="150"/>
      <c r="AL15" s="145"/>
      <c r="AM15" s="146"/>
      <c r="AN15" s="147"/>
      <c r="AO15" s="150"/>
      <c r="AP15" s="145"/>
      <c r="AQ15" s="146"/>
      <c r="AR15" s="147"/>
      <c r="AS15" s="148"/>
    </row>
    <row r="16" spans="1:45" s="131" customFormat="1" ht="24.95" customHeight="1" thickBot="1" x14ac:dyDescent="0.25">
      <c r="A16" s="151" t="s">
        <v>275</v>
      </c>
      <c r="B16" s="73" t="s">
        <v>276</v>
      </c>
      <c r="C16" s="133" t="s">
        <v>319</v>
      </c>
      <c r="D16" s="152"/>
      <c r="E16" s="153">
        <v>46</v>
      </c>
      <c r="F16" s="84">
        <f>E16-G16</f>
        <v>37</v>
      </c>
      <c r="G16" s="135">
        <f>V16+W16+X16+Z16+AA16+AB16+AD16+AE16+AF16+AH16+AI16+AJ16+AL16+AM16+AN16+AP16+AQ16+AR16+N16+O16+P16+R16+S16+T16</f>
        <v>9</v>
      </c>
      <c r="H16" s="136">
        <f>G16-I16-L16-M16-J16</f>
        <v>2</v>
      </c>
      <c r="I16" s="86">
        <v>4</v>
      </c>
      <c r="J16" s="137"/>
      <c r="K16" s="136"/>
      <c r="L16" s="86">
        <f t="shared" si="4"/>
        <v>2</v>
      </c>
      <c r="M16" s="138">
        <f t="shared" si="4"/>
        <v>1</v>
      </c>
      <c r="N16" s="154"/>
      <c r="O16" s="155"/>
      <c r="P16" s="156"/>
      <c r="Q16" s="157"/>
      <c r="R16" s="158"/>
      <c r="S16" s="155"/>
      <c r="T16" s="156"/>
      <c r="U16" s="159"/>
      <c r="V16" s="154"/>
      <c r="W16" s="155"/>
      <c r="X16" s="156"/>
      <c r="Y16" s="157"/>
      <c r="Z16" s="158"/>
      <c r="AA16" s="155"/>
      <c r="AB16" s="156"/>
      <c r="AC16" s="159"/>
      <c r="AD16" s="154"/>
      <c r="AE16" s="155"/>
      <c r="AF16" s="156"/>
      <c r="AG16" s="157"/>
      <c r="AH16" s="158"/>
      <c r="AI16" s="155"/>
      <c r="AJ16" s="156"/>
      <c r="AK16" s="159"/>
      <c r="AL16" s="154">
        <v>6</v>
      </c>
      <c r="AM16" s="155">
        <v>2</v>
      </c>
      <c r="AN16" s="156">
        <v>1</v>
      </c>
      <c r="AO16" s="159"/>
      <c r="AP16" s="154"/>
      <c r="AQ16" s="155"/>
      <c r="AR16" s="156"/>
      <c r="AS16" s="157"/>
    </row>
    <row r="17" spans="1:45" s="131" customFormat="1" ht="24.75" customHeight="1" thickBot="1" x14ac:dyDescent="0.25">
      <c r="A17" s="126" t="s">
        <v>51</v>
      </c>
      <c r="B17" s="128" t="s">
        <v>320</v>
      </c>
      <c r="C17" s="105"/>
      <c r="D17" s="128"/>
      <c r="E17" s="80">
        <f t="shared" ref="E17:AS17" si="5">SUM(E18:E19)</f>
        <v>172</v>
      </c>
      <c r="F17" s="91">
        <f t="shared" si="5"/>
        <v>129</v>
      </c>
      <c r="G17" s="80">
        <f t="shared" si="5"/>
        <v>43</v>
      </c>
      <c r="H17" s="129">
        <f t="shared" si="5"/>
        <v>13</v>
      </c>
      <c r="I17" s="82">
        <f t="shared" si="5"/>
        <v>19</v>
      </c>
      <c r="J17" s="83">
        <f t="shared" si="5"/>
        <v>0</v>
      </c>
      <c r="K17" s="129">
        <f t="shared" si="5"/>
        <v>0</v>
      </c>
      <c r="L17" s="82">
        <f t="shared" si="5"/>
        <v>7</v>
      </c>
      <c r="M17" s="130">
        <f t="shared" si="5"/>
        <v>4</v>
      </c>
      <c r="N17" s="81">
        <f>SUM(N18:N19)</f>
        <v>18</v>
      </c>
      <c r="O17" s="82">
        <f t="shared" si="5"/>
        <v>4</v>
      </c>
      <c r="P17" s="82">
        <f t="shared" si="5"/>
        <v>0</v>
      </c>
      <c r="Q17" s="83">
        <f t="shared" si="5"/>
        <v>0</v>
      </c>
      <c r="R17" s="129">
        <f t="shared" si="5"/>
        <v>14</v>
      </c>
      <c r="S17" s="82">
        <f t="shared" si="5"/>
        <v>3</v>
      </c>
      <c r="T17" s="82">
        <f t="shared" si="5"/>
        <v>4</v>
      </c>
      <c r="U17" s="130">
        <f t="shared" si="5"/>
        <v>0</v>
      </c>
      <c r="V17" s="81">
        <f t="shared" si="5"/>
        <v>0</v>
      </c>
      <c r="W17" s="82">
        <f t="shared" si="5"/>
        <v>0</v>
      </c>
      <c r="X17" s="82">
        <f t="shared" si="5"/>
        <v>0</v>
      </c>
      <c r="Y17" s="83">
        <f t="shared" si="5"/>
        <v>0</v>
      </c>
      <c r="Z17" s="129">
        <f t="shared" si="5"/>
        <v>0</v>
      </c>
      <c r="AA17" s="82">
        <f t="shared" si="5"/>
        <v>0</v>
      </c>
      <c r="AB17" s="82">
        <f t="shared" si="5"/>
        <v>0</v>
      </c>
      <c r="AC17" s="130">
        <f t="shared" si="5"/>
        <v>0</v>
      </c>
      <c r="AD17" s="81">
        <f t="shared" si="5"/>
        <v>0</v>
      </c>
      <c r="AE17" s="82">
        <f t="shared" si="5"/>
        <v>0</v>
      </c>
      <c r="AF17" s="82">
        <f t="shared" si="5"/>
        <v>0</v>
      </c>
      <c r="AG17" s="83">
        <f t="shared" si="5"/>
        <v>0</v>
      </c>
      <c r="AH17" s="129">
        <f t="shared" si="5"/>
        <v>0</v>
      </c>
      <c r="AI17" s="82">
        <f t="shared" si="5"/>
        <v>0</v>
      </c>
      <c r="AJ17" s="82">
        <f t="shared" si="5"/>
        <v>0</v>
      </c>
      <c r="AK17" s="130">
        <f t="shared" si="5"/>
        <v>0</v>
      </c>
      <c r="AL17" s="81">
        <f t="shared" si="5"/>
        <v>0</v>
      </c>
      <c r="AM17" s="82">
        <f t="shared" si="5"/>
        <v>0</v>
      </c>
      <c r="AN17" s="82">
        <f t="shared" si="5"/>
        <v>0</v>
      </c>
      <c r="AO17" s="130">
        <f t="shared" si="5"/>
        <v>0</v>
      </c>
      <c r="AP17" s="81">
        <f t="shared" si="5"/>
        <v>0</v>
      </c>
      <c r="AQ17" s="82">
        <f t="shared" si="5"/>
        <v>0</v>
      </c>
      <c r="AR17" s="82">
        <f t="shared" si="5"/>
        <v>0</v>
      </c>
      <c r="AS17" s="83">
        <f t="shared" si="5"/>
        <v>0</v>
      </c>
    </row>
    <row r="18" spans="1:45" s="131" customFormat="1" ht="24.95" customHeight="1" x14ac:dyDescent="0.2">
      <c r="A18" s="160" t="s">
        <v>102</v>
      </c>
      <c r="B18" s="161" t="s">
        <v>101</v>
      </c>
      <c r="C18" s="133" t="s">
        <v>267</v>
      </c>
      <c r="D18" s="134"/>
      <c r="E18" s="135">
        <v>97</v>
      </c>
      <c r="F18" s="84">
        <f>E18-G18</f>
        <v>70</v>
      </c>
      <c r="G18" s="135">
        <f>V18+W18+X18+Z18+AA18+AB18+AD18+AE18+AF18+AH18+AI18+AJ18+AL18+AM18+AN18+AP18+AQ18+AR18+N18+O18+P18+R18+S18+T18</f>
        <v>27</v>
      </c>
      <c r="H18" s="136">
        <f>G18-I18-L18-M18-J18</f>
        <v>8</v>
      </c>
      <c r="I18" s="86">
        <v>12</v>
      </c>
      <c r="J18" s="137"/>
      <c r="K18" s="136"/>
      <c r="L18" s="86">
        <f>W18+AA18+AE18+AI18+AM18+AQ18+O18+S18</f>
        <v>5</v>
      </c>
      <c r="M18" s="138">
        <f>X18+AB18+AF18+AJ18+AN18+AR18+P18+T18</f>
        <v>2</v>
      </c>
      <c r="N18" s="85">
        <v>12</v>
      </c>
      <c r="O18" s="86">
        <v>4</v>
      </c>
      <c r="P18" s="139"/>
      <c r="Q18" s="140"/>
      <c r="R18" s="136">
        <v>8</v>
      </c>
      <c r="S18" s="86">
        <v>1</v>
      </c>
      <c r="T18" s="139">
        <v>2</v>
      </c>
      <c r="U18" s="141"/>
      <c r="V18" s="85"/>
      <c r="W18" s="86"/>
      <c r="X18" s="139"/>
      <c r="Y18" s="140"/>
      <c r="Z18" s="136"/>
      <c r="AA18" s="86"/>
      <c r="AB18" s="139"/>
      <c r="AC18" s="141"/>
      <c r="AD18" s="85"/>
      <c r="AE18" s="86"/>
      <c r="AF18" s="139"/>
      <c r="AG18" s="140"/>
      <c r="AH18" s="136"/>
      <c r="AI18" s="86"/>
      <c r="AJ18" s="139"/>
      <c r="AK18" s="141"/>
      <c r="AL18" s="85"/>
      <c r="AM18" s="86"/>
      <c r="AN18" s="139"/>
      <c r="AO18" s="141"/>
      <c r="AP18" s="85"/>
      <c r="AQ18" s="86"/>
      <c r="AR18" s="139"/>
      <c r="AS18" s="140"/>
    </row>
    <row r="19" spans="1:45" s="131" customFormat="1" ht="24.95" customHeight="1" thickBot="1" x14ac:dyDescent="0.25">
      <c r="A19" s="142" t="s">
        <v>118</v>
      </c>
      <c r="B19" s="72" t="s">
        <v>135</v>
      </c>
      <c r="C19" s="133" t="s">
        <v>267</v>
      </c>
      <c r="D19" s="143"/>
      <c r="E19" s="144">
        <v>75</v>
      </c>
      <c r="F19" s="84">
        <f>E19-G19</f>
        <v>59</v>
      </c>
      <c r="G19" s="135">
        <f>V19+W19+X19+Z19+AA19+AB19+AD19+AE19+AF19+AH19+AI19+AJ19+AL19+AM19+AN19+AP19+AQ19+AR19+N19+O19+P19+R19+S19+T19</f>
        <v>16</v>
      </c>
      <c r="H19" s="136">
        <f>G19-I19-L19-M19-J19</f>
        <v>5</v>
      </c>
      <c r="I19" s="86">
        <v>7</v>
      </c>
      <c r="J19" s="137"/>
      <c r="K19" s="136"/>
      <c r="L19" s="86">
        <f>W19+AA19+AE19+AI19+AM19+AQ19+O19+S19</f>
        <v>2</v>
      </c>
      <c r="M19" s="138">
        <f>X19+AB19+AF19+AJ19+AN19+AR19+P19+T19</f>
        <v>2</v>
      </c>
      <c r="N19" s="145">
        <v>6</v>
      </c>
      <c r="O19" s="146"/>
      <c r="P19" s="147"/>
      <c r="Q19" s="148"/>
      <c r="R19" s="149">
        <v>6</v>
      </c>
      <c r="S19" s="146">
        <v>2</v>
      </c>
      <c r="T19" s="147">
        <v>2</v>
      </c>
      <c r="U19" s="150"/>
      <c r="V19" s="145"/>
      <c r="W19" s="146"/>
      <c r="X19" s="147"/>
      <c r="Y19" s="148"/>
      <c r="Z19" s="149"/>
      <c r="AA19" s="146"/>
      <c r="AB19" s="147"/>
      <c r="AC19" s="150"/>
      <c r="AD19" s="145"/>
      <c r="AE19" s="146"/>
      <c r="AF19" s="147"/>
      <c r="AG19" s="148"/>
      <c r="AH19" s="149"/>
      <c r="AI19" s="146"/>
      <c r="AJ19" s="147"/>
      <c r="AK19" s="150"/>
      <c r="AL19" s="145"/>
      <c r="AM19" s="146"/>
      <c r="AN19" s="147"/>
      <c r="AO19" s="150"/>
      <c r="AP19" s="145"/>
      <c r="AQ19" s="146"/>
      <c r="AR19" s="147"/>
      <c r="AS19" s="148"/>
    </row>
    <row r="20" spans="1:45" s="172" customFormat="1" ht="24.95" customHeight="1" thickBot="1" x14ac:dyDescent="0.25">
      <c r="A20" s="162" t="s">
        <v>52</v>
      </c>
      <c r="B20" s="163" t="s">
        <v>321</v>
      </c>
      <c r="C20" s="164"/>
      <c r="D20" s="163"/>
      <c r="E20" s="165">
        <f>E21+E34</f>
        <v>3457</v>
      </c>
      <c r="F20" s="166">
        <f t="shared" ref="F20:AS20" si="6">F21+F34</f>
        <v>1982</v>
      </c>
      <c r="G20" s="165">
        <f t="shared" si="6"/>
        <v>647</v>
      </c>
      <c r="H20" s="167">
        <f t="shared" si="6"/>
        <v>233</v>
      </c>
      <c r="I20" s="168">
        <f t="shared" si="6"/>
        <v>222</v>
      </c>
      <c r="J20" s="169">
        <f t="shared" si="6"/>
        <v>60</v>
      </c>
      <c r="K20" s="167">
        <f t="shared" si="6"/>
        <v>828</v>
      </c>
      <c r="L20" s="168">
        <f t="shared" si="6"/>
        <v>108</v>
      </c>
      <c r="M20" s="170">
        <f t="shared" si="6"/>
        <v>84</v>
      </c>
      <c r="N20" s="171">
        <f t="shared" si="6"/>
        <v>42</v>
      </c>
      <c r="O20" s="168">
        <f t="shared" si="6"/>
        <v>8</v>
      </c>
      <c r="P20" s="168">
        <f t="shared" si="6"/>
        <v>0</v>
      </c>
      <c r="Q20" s="169">
        <f t="shared" si="6"/>
        <v>0</v>
      </c>
      <c r="R20" s="167">
        <f t="shared" si="6"/>
        <v>38</v>
      </c>
      <c r="S20" s="168">
        <f t="shared" si="6"/>
        <v>10</v>
      </c>
      <c r="T20" s="168">
        <f t="shared" si="6"/>
        <v>8</v>
      </c>
      <c r="U20" s="170">
        <f t="shared" si="6"/>
        <v>0</v>
      </c>
      <c r="V20" s="171">
        <f t="shared" si="6"/>
        <v>74</v>
      </c>
      <c r="W20" s="168">
        <f t="shared" si="6"/>
        <v>16</v>
      </c>
      <c r="X20" s="168">
        <f t="shared" si="6"/>
        <v>2</v>
      </c>
      <c r="Y20" s="170">
        <f t="shared" si="6"/>
        <v>0</v>
      </c>
      <c r="Z20" s="171">
        <f t="shared" si="6"/>
        <v>49</v>
      </c>
      <c r="AA20" s="168">
        <f t="shared" si="6"/>
        <v>15</v>
      </c>
      <c r="AB20" s="168">
        <f t="shared" si="6"/>
        <v>28</v>
      </c>
      <c r="AC20" s="169">
        <f t="shared" si="6"/>
        <v>0</v>
      </c>
      <c r="AD20" s="167">
        <f t="shared" si="6"/>
        <v>70</v>
      </c>
      <c r="AE20" s="168">
        <f t="shared" si="6"/>
        <v>16</v>
      </c>
      <c r="AF20" s="168">
        <f t="shared" si="6"/>
        <v>6</v>
      </c>
      <c r="AG20" s="169">
        <f t="shared" si="6"/>
        <v>0</v>
      </c>
      <c r="AH20" s="167">
        <f t="shared" si="6"/>
        <v>61</v>
      </c>
      <c r="AI20" s="168">
        <f t="shared" si="6"/>
        <v>15</v>
      </c>
      <c r="AJ20" s="168">
        <f t="shared" si="6"/>
        <v>16</v>
      </c>
      <c r="AK20" s="170">
        <f t="shared" si="6"/>
        <v>0</v>
      </c>
      <c r="AL20" s="171">
        <f t="shared" si="6"/>
        <v>69</v>
      </c>
      <c r="AM20" s="168">
        <f t="shared" si="6"/>
        <v>13</v>
      </c>
      <c r="AN20" s="168">
        <f t="shared" si="6"/>
        <v>0</v>
      </c>
      <c r="AO20" s="170">
        <f t="shared" si="6"/>
        <v>0</v>
      </c>
      <c r="AP20" s="171">
        <f>AP21+AP34</f>
        <v>52</v>
      </c>
      <c r="AQ20" s="168">
        <f t="shared" si="6"/>
        <v>15</v>
      </c>
      <c r="AR20" s="168">
        <f t="shared" si="6"/>
        <v>24</v>
      </c>
      <c r="AS20" s="169">
        <f t="shared" si="6"/>
        <v>0</v>
      </c>
    </row>
    <row r="21" spans="1:45" s="131" customFormat="1" ht="24.95" customHeight="1" thickBot="1" x14ac:dyDescent="0.25">
      <c r="A21" s="126" t="s">
        <v>53</v>
      </c>
      <c r="B21" s="173" t="s">
        <v>322</v>
      </c>
      <c r="C21" s="174"/>
      <c r="D21" s="175"/>
      <c r="E21" s="80">
        <f t="shared" ref="E21:AS21" si="7">SUM(E22:E33)</f>
        <v>972</v>
      </c>
      <c r="F21" s="90">
        <f t="shared" si="7"/>
        <v>706</v>
      </c>
      <c r="G21" s="80">
        <f t="shared" si="7"/>
        <v>266</v>
      </c>
      <c r="H21" s="129">
        <f t="shared" si="7"/>
        <v>83</v>
      </c>
      <c r="I21" s="82">
        <f t="shared" si="7"/>
        <v>100</v>
      </c>
      <c r="J21" s="130">
        <f t="shared" si="7"/>
        <v>0</v>
      </c>
      <c r="K21" s="81">
        <f t="shared" si="7"/>
        <v>0</v>
      </c>
      <c r="L21" s="82">
        <f t="shared" si="7"/>
        <v>51</v>
      </c>
      <c r="M21" s="83">
        <f t="shared" si="7"/>
        <v>32</v>
      </c>
      <c r="N21" s="129">
        <f t="shared" si="7"/>
        <v>28</v>
      </c>
      <c r="O21" s="82">
        <f t="shared" si="7"/>
        <v>8</v>
      </c>
      <c r="P21" s="82">
        <f t="shared" si="7"/>
        <v>0</v>
      </c>
      <c r="Q21" s="83">
        <f t="shared" si="7"/>
        <v>0</v>
      </c>
      <c r="R21" s="129">
        <f t="shared" si="7"/>
        <v>28</v>
      </c>
      <c r="S21" s="82">
        <f t="shared" si="7"/>
        <v>8</v>
      </c>
      <c r="T21" s="82">
        <f t="shared" si="7"/>
        <v>6</v>
      </c>
      <c r="U21" s="130">
        <f t="shared" si="7"/>
        <v>0</v>
      </c>
      <c r="V21" s="81">
        <f t="shared" si="7"/>
        <v>34</v>
      </c>
      <c r="W21" s="82">
        <f t="shared" si="7"/>
        <v>8</v>
      </c>
      <c r="X21" s="82">
        <f t="shared" si="7"/>
        <v>2</v>
      </c>
      <c r="Y21" s="130">
        <f t="shared" si="7"/>
        <v>0</v>
      </c>
      <c r="Z21" s="81">
        <f t="shared" si="7"/>
        <v>14</v>
      </c>
      <c r="AA21" s="82">
        <f t="shared" si="7"/>
        <v>7</v>
      </c>
      <c r="AB21" s="82">
        <f t="shared" si="7"/>
        <v>14</v>
      </c>
      <c r="AC21" s="83">
        <f t="shared" si="7"/>
        <v>0</v>
      </c>
      <c r="AD21" s="129">
        <f t="shared" si="7"/>
        <v>20</v>
      </c>
      <c r="AE21" s="82">
        <f t="shared" si="7"/>
        <v>4</v>
      </c>
      <c r="AF21" s="82">
        <f t="shared" si="7"/>
        <v>0</v>
      </c>
      <c r="AG21" s="83">
        <f t="shared" si="7"/>
        <v>0</v>
      </c>
      <c r="AH21" s="129">
        <f t="shared" si="7"/>
        <v>14</v>
      </c>
      <c r="AI21" s="82">
        <f t="shared" si="7"/>
        <v>4</v>
      </c>
      <c r="AJ21" s="82">
        <f t="shared" si="7"/>
        <v>4</v>
      </c>
      <c r="AK21" s="130">
        <f t="shared" si="7"/>
        <v>0</v>
      </c>
      <c r="AL21" s="81">
        <f t="shared" si="7"/>
        <v>29</v>
      </c>
      <c r="AM21" s="82">
        <f t="shared" si="7"/>
        <v>7</v>
      </c>
      <c r="AN21" s="82">
        <f t="shared" si="7"/>
        <v>0</v>
      </c>
      <c r="AO21" s="130">
        <f t="shared" si="7"/>
        <v>0</v>
      </c>
      <c r="AP21" s="81">
        <f t="shared" si="7"/>
        <v>16</v>
      </c>
      <c r="AQ21" s="82">
        <f t="shared" si="7"/>
        <v>5</v>
      </c>
      <c r="AR21" s="82">
        <f t="shared" si="7"/>
        <v>6</v>
      </c>
      <c r="AS21" s="83">
        <f t="shared" si="7"/>
        <v>0</v>
      </c>
    </row>
    <row r="22" spans="1:45" s="131" customFormat="1" ht="24.95" customHeight="1" x14ac:dyDescent="0.2">
      <c r="A22" s="176" t="s">
        <v>323</v>
      </c>
      <c r="B22" s="177" t="s">
        <v>115</v>
      </c>
      <c r="C22" s="178" t="s">
        <v>324</v>
      </c>
      <c r="D22" s="179"/>
      <c r="E22" s="84">
        <v>110</v>
      </c>
      <c r="F22" s="180">
        <f t="shared" ref="F22:F33" si="8">E22-G22</f>
        <v>73</v>
      </c>
      <c r="G22" s="135">
        <f t="shared" ref="G22:G33" si="9">V22+W22+X22+Z22+AA22+AB22+AD22+AE22+AF22+AH22+AI22+AJ22+AL22+AM22+AN22+AP22+AQ22+AR22+N22+O22+P22+R22+S22+T22</f>
        <v>37</v>
      </c>
      <c r="H22" s="136">
        <f t="shared" ref="H22:H33" si="10">G22-I22-L22-M22-J22</f>
        <v>8</v>
      </c>
      <c r="I22" s="86">
        <v>22</v>
      </c>
      <c r="J22" s="138"/>
      <c r="K22" s="85"/>
      <c r="L22" s="86">
        <f t="shared" ref="L22:M33" si="11">W22+AA22+AE22+AI22+AM22+AQ22+O22+S22</f>
        <v>5</v>
      </c>
      <c r="M22" s="137">
        <f t="shared" si="11"/>
        <v>2</v>
      </c>
      <c r="N22" s="136">
        <v>10</v>
      </c>
      <c r="O22" s="86"/>
      <c r="P22" s="139"/>
      <c r="Q22" s="140"/>
      <c r="R22" s="136">
        <v>10</v>
      </c>
      <c r="S22" s="86">
        <v>3</v>
      </c>
      <c r="T22" s="139"/>
      <c r="U22" s="141"/>
      <c r="V22" s="85">
        <v>10</v>
      </c>
      <c r="W22" s="86">
        <v>2</v>
      </c>
      <c r="X22" s="139">
        <v>2</v>
      </c>
      <c r="Y22" s="141"/>
      <c r="Z22" s="85"/>
      <c r="AA22" s="86"/>
      <c r="AB22" s="139"/>
      <c r="AC22" s="140"/>
      <c r="AD22" s="136"/>
      <c r="AE22" s="86"/>
      <c r="AF22" s="139"/>
      <c r="AG22" s="140"/>
      <c r="AH22" s="136"/>
      <c r="AI22" s="86"/>
      <c r="AJ22" s="139"/>
      <c r="AK22" s="141"/>
      <c r="AL22" s="85"/>
      <c r="AM22" s="86"/>
      <c r="AN22" s="139"/>
      <c r="AO22" s="141"/>
      <c r="AP22" s="85"/>
      <c r="AQ22" s="86"/>
      <c r="AR22" s="139"/>
      <c r="AS22" s="140"/>
    </row>
    <row r="23" spans="1:45" s="131" customFormat="1" ht="24.95" customHeight="1" x14ac:dyDescent="0.2">
      <c r="A23" s="181" t="s">
        <v>325</v>
      </c>
      <c r="B23" s="182" t="s">
        <v>257</v>
      </c>
      <c r="C23" s="183"/>
      <c r="D23" s="184" t="s">
        <v>274</v>
      </c>
      <c r="E23" s="185">
        <v>117</v>
      </c>
      <c r="F23" s="180">
        <f t="shared" si="8"/>
        <v>90</v>
      </c>
      <c r="G23" s="135">
        <f t="shared" si="9"/>
        <v>27</v>
      </c>
      <c r="H23" s="136">
        <f t="shared" si="10"/>
        <v>6</v>
      </c>
      <c r="I23" s="86">
        <v>10</v>
      </c>
      <c r="J23" s="138"/>
      <c r="K23" s="85"/>
      <c r="L23" s="86">
        <f t="shared" si="11"/>
        <v>5</v>
      </c>
      <c r="M23" s="137">
        <f t="shared" si="11"/>
        <v>6</v>
      </c>
      <c r="N23" s="149"/>
      <c r="O23" s="146"/>
      <c r="P23" s="147"/>
      <c r="Q23" s="148"/>
      <c r="R23" s="149"/>
      <c r="S23" s="146"/>
      <c r="T23" s="147"/>
      <c r="U23" s="150"/>
      <c r="V23" s="145">
        <v>10</v>
      </c>
      <c r="W23" s="146">
        <v>3</v>
      </c>
      <c r="X23" s="147"/>
      <c r="Y23" s="150"/>
      <c r="Z23" s="145">
        <v>6</v>
      </c>
      <c r="AA23" s="146">
        <v>2</v>
      </c>
      <c r="AB23" s="147">
        <v>6</v>
      </c>
      <c r="AC23" s="148"/>
      <c r="AD23" s="149"/>
      <c r="AE23" s="146"/>
      <c r="AF23" s="147"/>
      <c r="AG23" s="148"/>
      <c r="AH23" s="149"/>
      <c r="AI23" s="146"/>
      <c r="AJ23" s="147"/>
      <c r="AK23" s="150"/>
      <c r="AL23" s="145"/>
      <c r="AM23" s="146"/>
      <c r="AN23" s="147"/>
      <c r="AO23" s="150"/>
      <c r="AP23" s="145"/>
      <c r="AQ23" s="146"/>
      <c r="AR23" s="147"/>
      <c r="AS23" s="148"/>
    </row>
    <row r="24" spans="1:45" s="131" customFormat="1" ht="24.95" customHeight="1" x14ac:dyDescent="0.2">
      <c r="A24" s="181" t="s">
        <v>326</v>
      </c>
      <c r="B24" s="182" t="s">
        <v>258</v>
      </c>
      <c r="C24" s="184" t="s">
        <v>265</v>
      </c>
      <c r="D24" s="186"/>
      <c r="E24" s="185">
        <v>69</v>
      </c>
      <c r="F24" s="180">
        <f t="shared" si="8"/>
        <v>49</v>
      </c>
      <c r="G24" s="135">
        <f t="shared" si="9"/>
        <v>20</v>
      </c>
      <c r="H24" s="136">
        <f t="shared" si="10"/>
        <v>6</v>
      </c>
      <c r="I24" s="86">
        <v>8</v>
      </c>
      <c r="J24" s="138"/>
      <c r="K24" s="85"/>
      <c r="L24" s="86">
        <f t="shared" si="11"/>
        <v>4</v>
      </c>
      <c r="M24" s="137">
        <f t="shared" si="11"/>
        <v>2</v>
      </c>
      <c r="N24" s="149"/>
      <c r="O24" s="146"/>
      <c r="P24" s="147"/>
      <c r="Q24" s="148"/>
      <c r="R24" s="149"/>
      <c r="S24" s="146"/>
      <c r="T24" s="147"/>
      <c r="U24" s="150"/>
      <c r="V24" s="145"/>
      <c r="W24" s="146"/>
      <c r="X24" s="147"/>
      <c r="Y24" s="150"/>
      <c r="Z24" s="145"/>
      <c r="AA24" s="146"/>
      <c r="AB24" s="147"/>
      <c r="AC24" s="148"/>
      <c r="AD24" s="149"/>
      <c r="AE24" s="146"/>
      <c r="AF24" s="147"/>
      <c r="AG24" s="148"/>
      <c r="AH24" s="149"/>
      <c r="AI24" s="146"/>
      <c r="AJ24" s="147"/>
      <c r="AK24" s="150"/>
      <c r="AL24" s="145">
        <v>10</v>
      </c>
      <c r="AM24" s="146">
        <v>3</v>
      </c>
      <c r="AN24" s="147"/>
      <c r="AO24" s="150"/>
      <c r="AP24" s="145">
        <v>4</v>
      </c>
      <c r="AQ24" s="146">
        <v>1</v>
      </c>
      <c r="AR24" s="147">
        <v>2</v>
      </c>
      <c r="AS24" s="148"/>
    </row>
    <row r="25" spans="1:45" s="131" customFormat="1" ht="24.95" customHeight="1" x14ac:dyDescent="0.2">
      <c r="A25" s="181" t="s">
        <v>327</v>
      </c>
      <c r="B25" s="182" t="s">
        <v>227</v>
      </c>
      <c r="C25" s="184"/>
      <c r="D25" s="184" t="s">
        <v>274</v>
      </c>
      <c r="E25" s="185">
        <v>146</v>
      </c>
      <c r="F25" s="180">
        <f t="shared" si="8"/>
        <v>119</v>
      </c>
      <c r="G25" s="135">
        <f t="shared" si="9"/>
        <v>27</v>
      </c>
      <c r="H25" s="136">
        <f t="shared" si="10"/>
        <v>6</v>
      </c>
      <c r="I25" s="86">
        <v>10</v>
      </c>
      <c r="J25" s="138"/>
      <c r="K25" s="85"/>
      <c r="L25" s="86">
        <f t="shared" si="11"/>
        <v>5</v>
      </c>
      <c r="M25" s="137">
        <f t="shared" si="11"/>
        <v>6</v>
      </c>
      <c r="N25" s="149"/>
      <c r="O25" s="146"/>
      <c r="P25" s="147"/>
      <c r="Q25" s="148"/>
      <c r="R25" s="149"/>
      <c r="S25" s="146"/>
      <c r="T25" s="147"/>
      <c r="U25" s="150"/>
      <c r="V25" s="145">
        <v>10</v>
      </c>
      <c r="W25" s="146">
        <v>3</v>
      </c>
      <c r="X25" s="147"/>
      <c r="Y25" s="150"/>
      <c r="Z25" s="145">
        <v>6</v>
      </c>
      <c r="AA25" s="146">
        <v>2</v>
      </c>
      <c r="AB25" s="147">
        <v>6</v>
      </c>
      <c r="AC25" s="148"/>
      <c r="AD25" s="149"/>
      <c r="AE25" s="146"/>
      <c r="AF25" s="147"/>
      <c r="AG25" s="148"/>
      <c r="AH25" s="149"/>
      <c r="AI25" s="146"/>
      <c r="AJ25" s="147"/>
      <c r="AK25" s="150"/>
      <c r="AL25" s="145"/>
      <c r="AM25" s="146"/>
      <c r="AN25" s="147"/>
      <c r="AO25" s="150"/>
      <c r="AP25" s="145"/>
      <c r="AQ25" s="146"/>
      <c r="AR25" s="147"/>
      <c r="AS25" s="148"/>
    </row>
    <row r="26" spans="1:45" s="131" customFormat="1" ht="24.95" customHeight="1" x14ac:dyDescent="0.2">
      <c r="A26" s="181" t="s">
        <v>328</v>
      </c>
      <c r="B26" s="182" t="s">
        <v>230</v>
      </c>
      <c r="C26" s="184" t="s">
        <v>272</v>
      </c>
      <c r="D26" s="186"/>
      <c r="E26" s="185">
        <v>75</v>
      </c>
      <c r="F26" s="180">
        <f t="shared" si="8"/>
        <v>49</v>
      </c>
      <c r="G26" s="135">
        <f t="shared" si="9"/>
        <v>26</v>
      </c>
      <c r="H26" s="136">
        <f t="shared" si="10"/>
        <v>8</v>
      </c>
      <c r="I26" s="86">
        <v>10</v>
      </c>
      <c r="J26" s="138"/>
      <c r="K26" s="85"/>
      <c r="L26" s="86">
        <f t="shared" si="11"/>
        <v>6</v>
      </c>
      <c r="M26" s="137">
        <f t="shared" si="11"/>
        <v>2</v>
      </c>
      <c r="N26" s="149">
        <v>10</v>
      </c>
      <c r="O26" s="146">
        <v>4</v>
      </c>
      <c r="P26" s="147"/>
      <c r="Q26" s="148"/>
      <c r="R26" s="149">
        <v>8</v>
      </c>
      <c r="S26" s="146">
        <v>2</v>
      </c>
      <c r="T26" s="147">
        <v>2</v>
      </c>
      <c r="U26" s="150"/>
      <c r="V26" s="145"/>
      <c r="W26" s="146"/>
      <c r="X26" s="147"/>
      <c r="Y26" s="150"/>
      <c r="Z26" s="145"/>
      <c r="AA26" s="146"/>
      <c r="AB26" s="147"/>
      <c r="AC26" s="148"/>
      <c r="AD26" s="149"/>
      <c r="AE26" s="146"/>
      <c r="AF26" s="147"/>
      <c r="AG26" s="148"/>
      <c r="AH26" s="149"/>
      <c r="AI26" s="146"/>
      <c r="AJ26" s="147"/>
      <c r="AK26" s="150"/>
      <c r="AL26" s="145"/>
      <c r="AM26" s="146"/>
      <c r="AN26" s="147"/>
      <c r="AO26" s="150"/>
      <c r="AP26" s="145"/>
      <c r="AQ26" s="146"/>
      <c r="AR26" s="147"/>
      <c r="AS26" s="148"/>
    </row>
    <row r="27" spans="1:45" s="131" customFormat="1" ht="24.95" customHeight="1" x14ac:dyDescent="0.2">
      <c r="A27" s="181" t="s">
        <v>329</v>
      </c>
      <c r="B27" s="182" t="s">
        <v>119</v>
      </c>
      <c r="C27" s="184" t="s">
        <v>265</v>
      </c>
      <c r="D27" s="186"/>
      <c r="E27" s="185">
        <v>90</v>
      </c>
      <c r="F27" s="180">
        <f t="shared" si="8"/>
        <v>65</v>
      </c>
      <c r="G27" s="135">
        <f t="shared" si="9"/>
        <v>25</v>
      </c>
      <c r="H27" s="136">
        <f t="shared" si="10"/>
        <v>8</v>
      </c>
      <c r="I27" s="86">
        <v>10</v>
      </c>
      <c r="J27" s="138"/>
      <c r="K27" s="85"/>
      <c r="L27" s="86">
        <f t="shared" si="11"/>
        <v>5</v>
      </c>
      <c r="M27" s="137">
        <f t="shared" si="11"/>
        <v>2</v>
      </c>
      <c r="N27" s="149"/>
      <c r="O27" s="146"/>
      <c r="P27" s="147"/>
      <c r="Q27" s="148"/>
      <c r="R27" s="149"/>
      <c r="S27" s="146"/>
      <c r="T27" s="147"/>
      <c r="U27" s="150"/>
      <c r="V27" s="145"/>
      <c r="W27" s="146"/>
      <c r="X27" s="147"/>
      <c r="Y27" s="150"/>
      <c r="Z27" s="145"/>
      <c r="AA27" s="146"/>
      <c r="AB27" s="147"/>
      <c r="AC27" s="148"/>
      <c r="AD27" s="149"/>
      <c r="AE27" s="146"/>
      <c r="AF27" s="147"/>
      <c r="AG27" s="148"/>
      <c r="AH27" s="149"/>
      <c r="AI27" s="146"/>
      <c r="AJ27" s="147"/>
      <c r="AK27" s="150"/>
      <c r="AL27" s="145">
        <v>10</v>
      </c>
      <c r="AM27" s="146">
        <v>2</v>
      </c>
      <c r="AN27" s="147"/>
      <c r="AO27" s="150"/>
      <c r="AP27" s="145">
        <v>8</v>
      </c>
      <c r="AQ27" s="146">
        <v>3</v>
      </c>
      <c r="AR27" s="147">
        <v>2</v>
      </c>
      <c r="AS27" s="148"/>
    </row>
    <row r="28" spans="1:45" s="131" customFormat="1" ht="24.95" customHeight="1" x14ac:dyDescent="0.2">
      <c r="A28" s="181" t="s">
        <v>330</v>
      </c>
      <c r="B28" s="182" t="s">
        <v>137</v>
      </c>
      <c r="C28" s="184" t="s">
        <v>268</v>
      </c>
      <c r="D28" s="186"/>
      <c r="E28" s="185">
        <v>48</v>
      </c>
      <c r="F28" s="180">
        <f t="shared" si="8"/>
        <v>30</v>
      </c>
      <c r="G28" s="135">
        <f t="shared" si="9"/>
        <v>18</v>
      </c>
      <c r="H28" s="136">
        <f t="shared" si="10"/>
        <v>8</v>
      </c>
      <c r="I28" s="86">
        <v>5</v>
      </c>
      <c r="J28" s="138"/>
      <c r="K28" s="85"/>
      <c r="L28" s="86">
        <f t="shared" si="11"/>
        <v>3</v>
      </c>
      <c r="M28" s="137">
        <f t="shared" si="11"/>
        <v>2</v>
      </c>
      <c r="N28" s="149"/>
      <c r="O28" s="146"/>
      <c r="P28" s="147"/>
      <c r="Q28" s="148"/>
      <c r="R28" s="149"/>
      <c r="S28" s="146"/>
      <c r="T28" s="147"/>
      <c r="U28" s="150"/>
      <c r="V28" s="145"/>
      <c r="W28" s="146"/>
      <c r="X28" s="147"/>
      <c r="Y28" s="150"/>
      <c r="Z28" s="145"/>
      <c r="AA28" s="146"/>
      <c r="AB28" s="147"/>
      <c r="AC28" s="148"/>
      <c r="AD28" s="149"/>
      <c r="AE28" s="146"/>
      <c r="AF28" s="147"/>
      <c r="AG28" s="148"/>
      <c r="AH28" s="149"/>
      <c r="AI28" s="146"/>
      <c r="AJ28" s="147"/>
      <c r="AK28" s="150"/>
      <c r="AL28" s="145">
        <v>9</v>
      </c>
      <c r="AM28" s="146">
        <v>2</v>
      </c>
      <c r="AN28" s="147"/>
      <c r="AO28" s="150"/>
      <c r="AP28" s="145">
        <v>4</v>
      </c>
      <c r="AQ28" s="146">
        <v>1</v>
      </c>
      <c r="AR28" s="147">
        <v>2</v>
      </c>
      <c r="AS28" s="148"/>
    </row>
    <row r="29" spans="1:45" s="131" customFormat="1" ht="24.95" customHeight="1" x14ac:dyDescent="0.2">
      <c r="A29" s="181" t="s">
        <v>331</v>
      </c>
      <c r="B29" s="182" t="s">
        <v>116</v>
      </c>
      <c r="C29" s="184" t="s">
        <v>273</v>
      </c>
      <c r="D29" s="186"/>
      <c r="E29" s="185">
        <v>48</v>
      </c>
      <c r="F29" s="180">
        <f t="shared" si="8"/>
        <v>37</v>
      </c>
      <c r="G29" s="135">
        <f t="shared" si="9"/>
        <v>11</v>
      </c>
      <c r="H29" s="136">
        <f t="shared" si="10"/>
        <v>4</v>
      </c>
      <c r="I29" s="86">
        <v>2</v>
      </c>
      <c r="J29" s="138"/>
      <c r="K29" s="85"/>
      <c r="L29" s="86">
        <f t="shared" si="11"/>
        <v>3</v>
      </c>
      <c r="M29" s="137">
        <f t="shared" si="11"/>
        <v>2</v>
      </c>
      <c r="N29" s="149"/>
      <c r="O29" s="146"/>
      <c r="P29" s="147"/>
      <c r="Q29" s="148"/>
      <c r="R29" s="149"/>
      <c r="S29" s="146"/>
      <c r="T29" s="147"/>
      <c r="U29" s="150"/>
      <c r="V29" s="145">
        <v>4</v>
      </c>
      <c r="W29" s="146"/>
      <c r="X29" s="147"/>
      <c r="Y29" s="150"/>
      <c r="Z29" s="145">
        <v>2</v>
      </c>
      <c r="AA29" s="146">
        <v>3</v>
      </c>
      <c r="AB29" s="147">
        <v>2</v>
      </c>
      <c r="AC29" s="148"/>
      <c r="AD29" s="149"/>
      <c r="AE29" s="146"/>
      <c r="AF29" s="147"/>
      <c r="AG29" s="148"/>
      <c r="AH29" s="149"/>
      <c r="AI29" s="146"/>
      <c r="AJ29" s="147"/>
      <c r="AK29" s="150"/>
      <c r="AL29" s="145"/>
      <c r="AM29" s="146"/>
      <c r="AN29" s="147"/>
      <c r="AO29" s="150"/>
      <c r="AP29" s="145"/>
      <c r="AQ29" s="146"/>
      <c r="AR29" s="147"/>
      <c r="AS29" s="148"/>
    </row>
    <row r="30" spans="1:45" s="131" customFormat="1" ht="24.95" customHeight="1" x14ac:dyDescent="0.2">
      <c r="A30" s="181" t="s">
        <v>332</v>
      </c>
      <c r="B30" s="182" t="s">
        <v>277</v>
      </c>
      <c r="C30" s="184" t="s">
        <v>264</v>
      </c>
      <c r="D30" s="184"/>
      <c r="E30" s="185">
        <v>105</v>
      </c>
      <c r="F30" s="180">
        <f t="shared" si="8"/>
        <v>81</v>
      </c>
      <c r="G30" s="135">
        <f t="shared" si="9"/>
        <v>24</v>
      </c>
      <c r="H30" s="136">
        <f t="shared" si="10"/>
        <v>12</v>
      </c>
      <c r="I30" s="86">
        <v>6</v>
      </c>
      <c r="J30" s="138"/>
      <c r="K30" s="85"/>
      <c r="L30" s="86">
        <f t="shared" si="11"/>
        <v>4</v>
      </c>
      <c r="M30" s="137">
        <f t="shared" si="11"/>
        <v>2</v>
      </c>
      <c r="N30" s="149"/>
      <c r="O30" s="146"/>
      <c r="P30" s="147"/>
      <c r="Q30" s="148"/>
      <c r="R30" s="149"/>
      <c r="S30" s="146"/>
      <c r="T30" s="147"/>
      <c r="U30" s="150"/>
      <c r="V30" s="145"/>
      <c r="W30" s="146"/>
      <c r="X30" s="147"/>
      <c r="Y30" s="150"/>
      <c r="Z30" s="145"/>
      <c r="AA30" s="146"/>
      <c r="AB30" s="147"/>
      <c r="AC30" s="148"/>
      <c r="AD30" s="149">
        <v>10</v>
      </c>
      <c r="AE30" s="146">
        <v>2</v>
      </c>
      <c r="AF30" s="147"/>
      <c r="AG30" s="148"/>
      <c r="AH30" s="149">
        <v>8</v>
      </c>
      <c r="AI30" s="146">
        <v>2</v>
      </c>
      <c r="AJ30" s="147">
        <v>2</v>
      </c>
      <c r="AK30" s="150"/>
      <c r="AL30" s="145"/>
      <c r="AM30" s="146"/>
      <c r="AN30" s="147"/>
      <c r="AO30" s="150"/>
      <c r="AP30" s="145"/>
      <c r="AQ30" s="146"/>
      <c r="AR30" s="147"/>
      <c r="AS30" s="148"/>
    </row>
    <row r="31" spans="1:45" s="131" customFormat="1" ht="24.95" customHeight="1" x14ac:dyDescent="0.2">
      <c r="A31" s="181" t="s">
        <v>333</v>
      </c>
      <c r="B31" s="182" t="s">
        <v>278</v>
      </c>
      <c r="C31" s="184" t="s">
        <v>264</v>
      </c>
      <c r="D31" s="186"/>
      <c r="E31" s="185">
        <v>57</v>
      </c>
      <c r="F31" s="180">
        <f t="shared" si="8"/>
        <v>35</v>
      </c>
      <c r="G31" s="135">
        <f t="shared" si="9"/>
        <v>22</v>
      </c>
      <c r="H31" s="136">
        <f t="shared" si="10"/>
        <v>10</v>
      </c>
      <c r="I31" s="86">
        <v>6</v>
      </c>
      <c r="J31" s="138"/>
      <c r="K31" s="85"/>
      <c r="L31" s="86">
        <f t="shared" si="11"/>
        <v>4</v>
      </c>
      <c r="M31" s="137">
        <f t="shared" si="11"/>
        <v>2</v>
      </c>
      <c r="N31" s="149"/>
      <c r="O31" s="146"/>
      <c r="P31" s="147"/>
      <c r="Q31" s="148"/>
      <c r="R31" s="149"/>
      <c r="S31" s="146"/>
      <c r="T31" s="147"/>
      <c r="U31" s="150"/>
      <c r="V31" s="145"/>
      <c r="W31" s="146"/>
      <c r="X31" s="147"/>
      <c r="Y31" s="150"/>
      <c r="Z31" s="145"/>
      <c r="AA31" s="146"/>
      <c r="AB31" s="147"/>
      <c r="AC31" s="148"/>
      <c r="AD31" s="149">
        <v>10</v>
      </c>
      <c r="AE31" s="146">
        <v>2</v>
      </c>
      <c r="AF31" s="147"/>
      <c r="AG31" s="148"/>
      <c r="AH31" s="149">
        <v>6</v>
      </c>
      <c r="AI31" s="146">
        <v>2</v>
      </c>
      <c r="AJ31" s="147">
        <v>2</v>
      </c>
      <c r="AK31" s="150"/>
      <c r="AL31" s="145"/>
      <c r="AM31" s="146"/>
      <c r="AN31" s="147"/>
      <c r="AO31" s="150"/>
      <c r="AP31" s="145"/>
      <c r="AQ31" s="146"/>
      <c r="AR31" s="147"/>
      <c r="AS31" s="148"/>
    </row>
    <row r="32" spans="1:45" s="131" customFormat="1" ht="24.95" customHeight="1" x14ac:dyDescent="0.2">
      <c r="A32" s="181" t="s">
        <v>334</v>
      </c>
      <c r="B32" s="77" t="s">
        <v>187</v>
      </c>
      <c r="C32" s="184" t="s">
        <v>267</v>
      </c>
      <c r="D32" s="186"/>
      <c r="E32" s="185">
        <v>68</v>
      </c>
      <c r="F32" s="180">
        <f t="shared" si="8"/>
        <v>56</v>
      </c>
      <c r="G32" s="135">
        <f t="shared" si="9"/>
        <v>12</v>
      </c>
      <c r="H32" s="136">
        <f t="shared" si="10"/>
        <v>4</v>
      </c>
      <c r="I32" s="86">
        <v>4</v>
      </c>
      <c r="J32" s="138"/>
      <c r="K32" s="85"/>
      <c r="L32" s="86">
        <f t="shared" si="11"/>
        <v>2</v>
      </c>
      <c r="M32" s="137">
        <f t="shared" si="11"/>
        <v>2</v>
      </c>
      <c r="N32" s="149">
        <v>4</v>
      </c>
      <c r="O32" s="146"/>
      <c r="P32" s="147"/>
      <c r="Q32" s="148"/>
      <c r="R32" s="149">
        <v>4</v>
      </c>
      <c r="S32" s="146">
        <v>2</v>
      </c>
      <c r="T32" s="147">
        <v>2</v>
      </c>
      <c r="U32" s="150"/>
      <c r="V32" s="145"/>
      <c r="W32" s="146"/>
      <c r="X32" s="147"/>
      <c r="Y32" s="150"/>
      <c r="Z32" s="145"/>
      <c r="AA32" s="146"/>
      <c r="AB32" s="147"/>
      <c r="AC32" s="148"/>
      <c r="AD32" s="149"/>
      <c r="AE32" s="146"/>
      <c r="AF32" s="147"/>
      <c r="AG32" s="148"/>
      <c r="AH32" s="149"/>
      <c r="AI32" s="146"/>
      <c r="AJ32" s="147"/>
      <c r="AK32" s="150"/>
      <c r="AL32" s="145"/>
      <c r="AM32" s="146"/>
      <c r="AN32" s="147"/>
      <c r="AO32" s="150"/>
      <c r="AP32" s="145"/>
      <c r="AQ32" s="146"/>
      <c r="AR32" s="147"/>
      <c r="AS32" s="148"/>
    </row>
    <row r="33" spans="1:45" s="131" customFormat="1" ht="24.95" customHeight="1" thickBot="1" x14ac:dyDescent="0.25">
      <c r="A33" s="187" t="s">
        <v>335</v>
      </c>
      <c r="B33" s="188" t="s">
        <v>186</v>
      </c>
      <c r="C33" s="189" t="s">
        <v>267</v>
      </c>
      <c r="D33" s="190"/>
      <c r="E33" s="191">
        <v>39</v>
      </c>
      <c r="F33" s="192">
        <f t="shared" si="8"/>
        <v>22</v>
      </c>
      <c r="G33" s="193">
        <f t="shared" si="9"/>
        <v>17</v>
      </c>
      <c r="H33" s="194">
        <f t="shared" si="10"/>
        <v>3</v>
      </c>
      <c r="I33" s="195">
        <v>7</v>
      </c>
      <c r="J33" s="196"/>
      <c r="K33" s="197"/>
      <c r="L33" s="195">
        <f t="shared" si="11"/>
        <v>5</v>
      </c>
      <c r="M33" s="198">
        <f t="shared" si="11"/>
        <v>2</v>
      </c>
      <c r="N33" s="158">
        <v>4</v>
      </c>
      <c r="O33" s="155">
        <v>4</v>
      </c>
      <c r="P33" s="156"/>
      <c r="Q33" s="157"/>
      <c r="R33" s="158">
        <v>6</v>
      </c>
      <c r="S33" s="155">
        <v>1</v>
      </c>
      <c r="T33" s="156">
        <v>2</v>
      </c>
      <c r="U33" s="159"/>
      <c r="V33" s="154"/>
      <c r="W33" s="155"/>
      <c r="X33" s="156"/>
      <c r="Y33" s="159"/>
      <c r="Z33" s="154"/>
      <c r="AA33" s="155"/>
      <c r="AB33" s="156"/>
      <c r="AC33" s="157"/>
      <c r="AD33" s="158"/>
      <c r="AE33" s="155"/>
      <c r="AF33" s="156"/>
      <c r="AG33" s="157"/>
      <c r="AH33" s="158"/>
      <c r="AI33" s="155"/>
      <c r="AJ33" s="156"/>
      <c r="AK33" s="159"/>
      <c r="AL33" s="154"/>
      <c r="AM33" s="155"/>
      <c r="AN33" s="156"/>
      <c r="AO33" s="159"/>
      <c r="AP33" s="154"/>
      <c r="AQ33" s="155"/>
      <c r="AR33" s="156"/>
      <c r="AS33" s="157"/>
    </row>
    <row r="34" spans="1:45" s="172" customFormat="1" ht="24.95" customHeight="1" thickBot="1" x14ac:dyDescent="0.25">
      <c r="A34" s="199" t="s">
        <v>54</v>
      </c>
      <c r="B34" s="162" t="s">
        <v>104</v>
      </c>
      <c r="C34" s="200"/>
      <c r="D34" s="201"/>
      <c r="E34" s="166">
        <f>E35+E43+E47+E52</f>
        <v>2485</v>
      </c>
      <c r="F34" s="202">
        <f t="shared" ref="F34:M34" si="12">F35+F43+F47+F52</f>
        <v>1276</v>
      </c>
      <c r="G34" s="165">
        <f>G35+G43+G47+G52</f>
        <v>381</v>
      </c>
      <c r="H34" s="167">
        <f t="shared" si="12"/>
        <v>150</v>
      </c>
      <c r="I34" s="168">
        <f t="shared" si="12"/>
        <v>122</v>
      </c>
      <c r="J34" s="170">
        <f t="shared" si="12"/>
        <v>60</v>
      </c>
      <c r="K34" s="171">
        <f t="shared" si="12"/>
        <v>828</v>
      </c>
      <c r="L34" s="168">
        <f t="shared" si="12"/>
        <v>57</v>
      </c>
      <c r="M34" s="169">
        <f t="shared" si="12"/>
        <v>52</v>
      </c>
      <c r="N34" s="167">
        <f t="shared" ref="N34:AO34" si="13">N35+N43+N47+N52+N56</f>
        <v>14</v>
      </c>
      <c r="O34" s="168">
        <f t="shared" si="13"/>
        <v>0</v>
      </c>
      <c r="P34" s="168">
        <f t="shared" si="13"/>
        <v>0</v>
      </c>
      <c r="Q34" s="169">
        <f t="shared" si="13"/>
        <v>0</v>
      </c>
      <c r="R34" s="167">
        <f t="shared" si="13"/>
        <v>10</v>
      </c>
      <c r="S34" s="168">
        <f t="shared" si="13"/>
        <v>2</v>
      </c>
      <c r="T34" s="168">
        <f t="shared" si="13"/>
        <v>2</v>
      </c>
      <c r="U34" s="170">
        <f t="shared" si="13"/>
        <v>0</v>
      </c>
      <c r="V34" s="171">
        <f t="shared" si="13"/>
        <v>40</v>
      </c>
      <c r="W34" s="168">
        <f t="shared" si="13"/>
        <v>8</v>
      </c>
      <c r="X34" s="168">
        <f t="shared" si="13"/>
        <v>0</v>
      </c>
      <c r="Y34" s="170">
        <f t="shared" si="13"/>
        <v>0</v>
      </c>
      <c r="Z34" s="171">
        <f t="shared" si="13"/>
        <v>35</v>
      </c>
      <c r="AA34" s="168">
        <f t="shared" si="13"/>
        <v>8</v>
      </c>
      <c r="AB34" s="168">
        <f t="shared" si="13"/>
        <v>14</v>
      </c>
      <c r="AC34" s="169">
        <f t="shared" si="13"/>
        <v>0</v>
      </c>
      <c r="AD34" s="167">
        <f t="shared" si="13"/>
        <v>50</v>
      </c>
      <c r="AE34" s="168">
        <f t="shared" si="13"/>
        <v>12</v>
      </c>
      <c r="AF34" s="168">
        <f t="shared" si="13"/>
        <v>6</v>
      </c>
      <c r="AG34" s="170">
        <f t="shared" si="13"/>
        <v>0</v>
      </c>
      <c r="AH34" s="171">
        <f t="shared" si="13"/>
        <v>47</v>
      </c>
      <c r="AI34" s="168">
        <f t="shared" si="13"/>
        <v>11</v>
      </c>
      <c r="AJ34" s="168">
        <f t="shared" si="13"/>
        <v>12</v>
      </c>
      <c r="AK34" s="169">
        <f t="shared" si="13"/>
        <v>0</v>
      </c>
      <c r="AL34" s="167">
        <f t="shared" si="13"/>
        <v>40</v>
      </c>
      <c r="AM34" s="168">
        <f t="shared" si="13"/>
        <v>6</v>
      </c>
      <c r="AN34" s="168">
        <f t="shared" si="13"/>
        <v>0</v>
      </c>
      <c r="AO34" s="170">
        <f t="shared" si="13"/>
        <v>0</v>
      </c>
      <c r="AP34" s="171">
        <f>AP35+AP43+AP47+AP52</f>
        <v>36</v>
      </c>
      <c r="AQ34" s="168">
        <f>AQ35+AQ43+AQ47+AQ52+AQ56</f>
        <v>10</v>
      </c>
      <c r="AR34" s="168">
        <f>AR35+AR43+AR47+AR52+AR56</f>
        <v>18</v>
      </c>
      <c r="AS34" s="169">
        <f>AS35+AS43+AS47+AS52+AS56</f>
        <v>0</v>
      </c>
    </row>
    <row r="35" spans="1:45" s="131" customFormat="1" ht="66.75" customHeight="1" thickBot="1" x14ac:dyDescent="0.25">
      <c r="A35" s="203" t="s">
        <v>55</v>
      </c>
      <c r="B35" s="204" t="s">
        <v>285</v>
      </c>
      <c r="C35" s="205"/>
      <c r="D35" s="206" t="s">
        <v>374</v>
      </c>
      <c r="E35" s="89">
        <f t="shared" ref="E35:M35" si="14">SUM(E36:E42)</f>
        <v>1312</v>
      </c>
      <c r="F35" s="207">
        <f t="shared" si="14"/>
        <v>757</v>
      </c>
      <c r="G35" s="208">
        <f t="shared" si="14"/>
        <v>195</v>
      </c>
      <c r="H35" s="209">
        <f t="shared" si="14"/>
        <v>73</v>
      </c>
      <c r="I35" s="210">
        <f t="shared" si="14"/>
        <v>66</v>
      </c>
      <c r="J35" s="211">
        <f t="shared" si="14"/>
        <v>30</v>
      </c>
      <c r="K35" s="212">
        <f t="shared" si="14"/>
        <v>360</v>
      </c>
      <c r="L35" s="210">
        <f t="shared" si="14"/>
        <v>30</v>
      </c>
      <c r="M35" s="213">
        <f t="shared" si="14"/>
        <v>26</v>
      </c>
      <c r="N35" s="209">
        <f>SUM(N36:N40)</f>
        <v>0</v>
      </c>
      <c r="O35" s="210">
        <f t="shared" ref="O35:AS35" si="15">SUM(O36:O40)</f>
        <v>0</v>
      </c>
      <c r="P35" s="210">
        <f t="shared" si="15"/>
        <v>0</v>
      </c>
      <c r="Q35" s="213">
        <f t="shared" si="15"/>
        <v>0</v>
      </c>
      <c r="R35" s="209">
        <f t="shared" si="15"/>
        <v>0</v>
      </c>
      <c r="S35" s="210">
        <f t="shared" si="15"/>
        <v>0</v>
      </c>
      <c r="T35" s="210">
        <f t="shared" si="15"/>
        <v>0</v>
      </c>
      <c r="U35" s="211">
        <f t="shared" si="15"/>
        <v>0</v>
      </c>
      <c r="V35" s="212">
        <f t="shared" si="15"/>
        <v>28</v>
      </c>
      <c r="W35" s="210">
        <f t="shared" si="15"/>
        <v>8</v>
      </c>
      <c r="X35" s="210">
        <f t="shared" si="15"/>
        <v>0</v>
      </c>
      <c r="Y35" s="211">
        <f t="shared" si="15"/>
        <v>0</v>
      </c>
      <c r="Z35" s="212">
        <f t="shared" si="15"/>
        <v>28</v>
      </c>
      <c r="AA35" s="210">
        <f t="shared" si="15"/>
        <v>6</v>
      </c>
      <c r="AB35" s="210">
        <f t="shared" si="15"/>
        <v>12</v>
      </c>
      <c r="AC35" s="213">
        <f t="shared" si="15"/>
        <v>0</v>
      </c>
      <c r="AD35" s="209">
        <f t="shared" si="15"/>
        <v>28</v>
      </c>
      <c r="AE35" s="210">
        <f t="shared" si="15"/>
        <v>4</v>
      </c>
      <c r="AF35" s="210">
        <f t="shared" si="15"/>
        <v>0</v>
      </c>
      <c r="AG35" s="211">
        <f t="shared" si="15"/>
        <v>0</v>
      </c>
      <c r="AH35" s="212">
        <f t="shared" si="15"/>
        <v>15</v>
      </c>
      <c r="AI35" s="210">
        <f t="shared" si="15"/>
        <v>6</v>
      </c>
      <c r="AJ35" s="210">
        <f t="shared" si="15"/>
        <v>8</v>
      </c>
      <c r="AK35" s="213">
        <f t="shared" si="15"/>
        <v>0</v>
      </c>
      <c r="AL35" s="209">
        <f t="shared" si="15"/>
        <v>20</v>
      </c>
      <c r="AM35" s="210">
        <f t="shared" si="15"/>
        <v>2</v>
      </c>
      <c r="AN35" s="210">
        <f t="shared" si="15"/>
        <v>0</v>
      </c>
      <c r="AO35" s="211">
        <f t="shared" si="15"/>
        <v>0</v>
      </c>
      <c r="AP35" s="212">
        <f t="shared" si="15"/>
        <v>20</v>
      </c>
      <c r="AQ35" s="210">
        <f t="shared" si="15"/>
        <v>4</v>
      </c>
      <c r="AR35" s="210">
        <f t="shared" si="15"/>
        <v>6</v>
      </c>
      <c r="AS35" s="213">
        <f t="shared" si="15"/>
        <v>0</v>
      </c>
    </row>
    <row r="36" spans="1:45" s="131" customFormat="1" ht="24.95" customHeight="1" x14ac:dyDescent="0.2">
      <c r="A36" s="76" t="s">
        <v>56</v>
      </c>
      <c r="B36" s="75" t="s">
        <v>138</v>
      </c>
      <c r="C36" s="214"/>
      <c r="D36" s="215" t="s">
        <v>274</v>
      </c>
      <c r="E36" s="84">
        <v>231</v>
      </c>
      <c r="F36" s="180">
        <f>E36-G36</f>
        <v>189</v>
      </c>
      <c r="G36" s="135">
        <f>V36+W36+X36+Z36+AA36+AB36+AD36+AE36+AF36+AH36+AI36+AJ36+AL36+AM36+AN36+AP36+AQ36+AR36+N36+O36+P36+R36+S36+T36</f>
        <v>42</v>
      </c>
      <c r="H36" s="136">
        <f>G36-I36-L36-M36-J36</f>
        <v>15</v>
      </c>
      <c r="I36" s="86">
        <v>13</v>
      </c>
      <c r="J36" s="138"/>
      <c r="K36" s="85"/>
      <c r="L36" s="86">
        <f t="shared" ref="L36:M40" si="16">W36+AA36+AE36+AI36+AM36+AQ36+O36+S36</f>
        <v>8</v>
      </c>
      <c r="M36" s="137">
        <f t="shared" si="16"/>
        <v>6</v>
      </c>
      <c r="N36" s="136"/>
      <c r="O36" s="86"/>
      <c r="P36" s="139"/>
      <c r="Q36" s="140"/>
      <c r="R36" s="136"/>
      <c r="S36" s="86"/>
      <c r="T36" s="139"/>
      <c r="U36" s="141"/>
      <c r="V36" s="85">
        <v>14</v>
      </c>
      <c r="W36" s="86">
        <v>5</v>
      </c>
      <c r="X36" s="139"/>
      <c r="Y36" s="141"/>
      <c r="Z36" s="85">
        <v>14</v>
      </c>
      <c r="AA36" s="86">
        <v>3</v>
      </c>
      <c r="AB36" s="139">
        <v>6</v>
      </c>
      <c r="AC36" s="140"/>
      <c r="AD36" s="136"/>
      <c r="AE36" s="86"/>
      <c r="AF36" s="139"/>
      <c r="AG36" s="141"/>
      <c r="AH36" s="85"/>
      <c r="AI36" s="86"/>
      <c r="AJ36" s="139"/>
      <c r="AK36" s="140"/>
      <c r="AL36" s="136"/>
      <c r="AM36" s="86"/>
      <c r="AN36" s="139"/>
      <c r="AO36" s="141"/>
      <c r="AP36" s="85"/>
      <c r="AQ36" s="86"/>
      <c r="AR36" s="139"/>
      <c r="AS36" s="140"/>
    </row>
    <row r="37" spans="1:45" s="131" customFormat="1" ht="24.95" customHeight="1" x14ac:dyDescent="0.2">
      <c r="A37" s="76" t="s">
        <v>57</v>
      </c>
      <c r="B37" s="75" t="s">
        <v>279</v>
      </c>
      <c r="C37" s="74" t="s">
        <v>336</v>
      </c>
      <c r="D37" s="186"/>
      <c r="E37" s="185">
        <v>90</v>
      </c>
      <c r="F37" s="180">
        <f>E37-G37</f>
        <v>68</v>
      </c>
      <c r="G37" s="135">
        <f>V37+W37+X37+Z37+AA37+AB37+AD37+AE37+AF37+AH37+AI37+AJ37+AL37+AM37+AN37+AP37+AQ37+AR37+N37+O37+P37+R37+S37+T37</f>
        <v>22</v>
      </c>
      <c r="H37" s="136">
        <f>G37-I37-L37-M37-J37</f>
        <v>8</v>
      </c>
      <c r="I37" s="86">
        <v>8</v>
      </c>
      <c r="J37" s="138"/>
      <c r="K37" s="85"/>
      <c r="L37" s="86">
        <f t="shared" si="16"/>
        <v>4</v>
      </c>
      <c r="M37" s="137">
        <f t="shared" si="16"/>
        <v>2</v>
      </c>
      <c r="N37" s="149"/>
      <c r="O37" s="146"/>
      <c r="P37" s="147"/>
      <c r="Q37" s="148"/>
      <c r="R37" s="149"/>
      <c r="S37" s="146"/>
      <c r="T37" s="147"/>
      <c r="U37" s="150"/>
      <c r="V37" s="145"/>
      <c r="W37" s="146"/>
      <c r="X37" s="147"/>
      <c r="Y37" s="150"/>
      <c r="Z37" s="145"/>
      <c r="AA37" s="146"/>
      <c r="AB37" s="147"/>
      <c r="AC37" s="148"/>
      <c r="AD37" s="149">
        <v>10</v>
      </c>
      <c r="AE37" s="146">
        <v>2</v>
      </c>
      <c r="AF37" s="147"/>
      <c r="AG37" s="150"/>
      <c r="AH37" s="145">
        <v>6</v>
      </c>
      <c r="AI37" s="146">
        <v>2</v>
      </c>
      <c r="AJ37" s="147">
        <v>2</v>
      </c>
      <c r="AK37" s="148"/>
      <c r="AL37" s="149"/>
      <c r="AM37" s="146"/>
      <c r="AN37" s="147"/>
      <c r="AO37" s="150"/>
      <c r="AP37" s="145"/>
      <c r="AQ37" s="146"/>
      <c r="AR37" s="147"/>
      <c r="AS37" s="148"/>
    </row>
    <row r="38" spans="1:45" s="131" customFormat="1" ht="48.75" customHeight="1" x14ac:dyDescent="0.2">
      <c r="A38" s="76" t="s">
        <v>139</v>
      </c>
      <c r="B38" s="72" t="s">
        <v>246</v>
      </c>
      <c r="C38" s="216"/>
      <c r="D38" s="184" t="s">
        <v>337</v>
      </c>
      <c r="E38" s="185">
        <v>234</v>
      </c>
      <c r="F38" s="180">
        <f>E38-G38</f>
        <v>195</v>
      </c>
      <c r="G38" s="135">
        <f>V38+W38+X38+Z38+AA38+AB38+AD38+AE38+AF38+AH38+AI38+AJ38+AL38+AM38+AN38+AP38+AQ38+AR38+N38+O38+P38+R38+S38+T38</f>
        <v>39</v>
      </c>
      <c r="H38" s="136">
        <f>G38-I38-L38-M38</f>
        <v>11</v>
      </c>
      <c r="I38" s="86">
        <v>16</v>
      </c>
      <c r="J38" s="138">
        <v>30</v>
      </c>
      <c r="K38" s="85"/>
      <c r="L38" s="86">
        <f t="shared" si="16"/>
        <v>6</v>
      </c>
      <c r="M38" s="137">
        <f t="shared" si="16"/>
        <v>6</v>
      </c>
      <c r="N38" s="149"/>
      <c r="O38" s="146"/>
      <c r="P38" s="147"/>
      <c r="Q38" s="148"/>
      <c r="R38" s="149"/>
      <c r="S38" s="146"/>
      <c r="T38" s="147"/>
      <c r="U38" s="150"/>
      <c r="V38" s="145"/>
      <c r="W38" s="146"/>
      <c r="X38" s="147"/>
      <c r="Y38" s="150"/>
      <c r="Z38" s="145"/>
      <c r="AA38" s="146"/>
      <c r="AB38" s="147"/>
      <c r="AC38" s="148"/>
      <c r="AD38" s="149">
        <v>18</v>
      </c>
      <c r="AE38" s="146">
        <v>2</v>
      </c>
      <c r="AF38" s="147"/>
      <c r="AG38" s="150"/>
      <c r="AH38" s="145">
        <v>9</v>
      </c>
      <c r="AI38" s="146">
        <v>4</v>
      </c>
      <c r="AJ38" s="147">
        <v>6</v>
      </c>
      <c r="AK38" s="148"/>
      <c r="AL38" s="149"/>
      <c r="AM38" s="146"/>
      <c r="AN38" s="147"/>
      <c r="AO38" s="150"/>
      <c r="AP38" s="145"/>
      <c r="AQ38" s="146"/>
      <c r="AR38" s="147"/>
      <c r="AS38" s="148"/>
    </row>
    <row r="39" spans="1:45" s="131" customFormat="1" ht="40.5" customHeight="1" x14ac:dyDescent="0.2">
      <c r="A39" s="76" t="s">
        <v>140</v>
      </c>
      <c r="B39" s="72" t="s">
        <v>248</v>
      </c>
      <c r="C39" s="216"/>
      <c r="D39" s="184" t="s">
        <v>274</v>
      </c>
      <c r="E39" s="185">
        <v>189</v>
      </c>
      <c r="F39" s="180">
        <f>E39-G39</f>
        <v>149</v>
      </c>
      <c r="G39" s="135">
        <f>V39+W39+X39+Z39+AA39+AB39+AD39+AE39+AF39+AH39+AI39+AJ39+AL39+AM39+AN39+AP39+AQ39+AR39+N39+O39+P39+R39+S39+T39</f>
        <v>40</v>
      </c>
      <c r="H39" s="136">
        <f>G39-I39-L39-M39-J39</f>
        <v>15</v>
      </c>
      <c r="I39" s="86">
        <v>13</v>
      </c>
      <c r="J39" s="138"/>
      <c r="K39" s="85"/>
      <c r="L39" s="86">
        <f t="shared" si="16"/>
        <v>6</v>
      </c>
      <c r="M39" s="137">
        <f t="shared" si="16"/>
        <v>6</v>
      </c>
      <c r="N39" s="149"/>
      <c r="O39" s="146"/>
      <c r="P39" s="147"/>
      <c r="Q39" s="148"/>
      <c r="R39" s="149"/>
      <c r="S39" s="146"/>
      <c r="T39" s="147"/>
      <c r="U39" s="150"/>
      <c r="V39" s="145">
        <v>14</v>
      </c>
      <c r="W39" s="146">
        <v>3</v>
      </c>
      <c r="X39" s="147"/>
      <c r="Y39" s="150"/>
      <c r="Z39" s="145">
        <v>14</v>
      </c>
      <c r="AA39" s="146">
        <v>3</v>
      </c>
      <c r="AB39" s="147">
        <v>6</v>
      </c>
      <c r="AC39" s="148"/>
      <c r="AD39" s="149"/>
      <c r="AE39" s="146"/>
      <c r="AF39" s="147"/>
      <c r="AG39" s="150"/>
      <c r="AH39" s="145"/>
      <c r="AI39" s="146"/>
      <c r="AJ39" s="147"/>
      <c r="AK39" s="148"/>
      <c r="AL39" s="149"/>
      <c r="AM39" s="146"/>
      <c r="AN39" s="147"/>
      <c r="AO39" s="150"/>
      <c r="AP39" s="145"/>
      <c r="AQ39" s="146"/>
      <c r="AR39" s="147"/>
      <c r="AS39" s="148"/>
    </row>
    <row r="40" spans="1:45" s="131" customFormat="1" ht="36.75" customHeight="1" x14ac:dyDescent="0.2">
      <c r="A40" s="76" t="s">
        <v>281</v>
      </c>
      <c r="B40" s="72" t="s">
        <v>141</v>
      </c>
      <c r="C40" s="216"/>
      <c r="D40" s="184" t="s">
        <v>338</v>
      </c>
      <c r="E40" s="185">
        <v>208</v>
      </c>
      <c r="F40" s="180">
        <f>E40-G40</f>
        <v>156</v>
      </c>
      <c r="G40" s="135">
        <f>V40+W40+X40+Z40+AA40+AB40+AD40+AE40+AF40+AH40+AI40+AJ40+AL40+AM40+AN40+AP40+AQ40+AR40+N40+O40+P40+R40+S40+T40</f>
        <v>52</v>
      </c>
      <c r="H40" s="136">
        <f>G40-I40-L40-M40-J40</f>
        <v>24</v>
      </c>
      <c r="I40" s="86">
        <v>16</v>
      </c>
      <c r="J40" s="138"/>
      <c r="K40" s="85"/>
      <c r="L40" s="86">
        <f t="shared" si="16"/>
        <v>6</v>
      </c>
      <c r="M40" s="137">
        <f t="shared" si="16"/>
        <v>6</v>
      </c>
      <c r="N40" s="149"/>
      <c r="O40" s="146"/>
      <c r="P40" s="147"/>
      <c r="Q40" s="148"/>
      <c r="R40" s="149"/>
      <c r="S40" s="146"/>
      <c r="T40" s="147"/>
      <c r="U40" s="150"/>
      <c r="V40" s="145"/>
      <c r="W40" s="146"/>
      <c r="X40" s="147"/>
      <c r="Y40" s="150"/>
      <c r="Z40" s="145"/>
      <c r="AA40" s="146"/>
      <c r="AB40" s="147"/>
      <c r="AC40" s="148"/>
      <c r="AD40" s="149"/>
      <c r="AE40" s="146"/>
      <c r="AF40" s="147"/>
      <c r="AG40" s="150"/>
      <c r="AH40" s="145"/>
      <c r="AI40" s="146"/>
      <c r="AJ40" s="147"/>
      <c r="AK40" s="148"/>
      <c r="AL40" s="149">
        <v>20</v>
      </c>
      <c r="AM40" s="146">
        <v>2</v>
      </c>
      <c r="AN40" s="147"/>
      <c r="AO40" s="150"/>
      <c r="AP40" s="145">
        <v>20</v>
      </c>
      <c r="AQ40" s="146">
        <v>4</v>
      </c>
      <c r="AR40" s="147">
        <v>6</v>
      </c>
      <c r="AS40" s="148"/>
    </row>
    <row r="41" spans="1:45" s="131" customFormat="1" ht="28.5" customHeight="1" x14ac:dyDescent="0.2">
      <c r="A41" s="77" t="s">
        <v>259</v>
      </c>
      <c r="B41" s="72" t="s">
        <v>280</v>
      </c>
      <c r="C41" s="216"/>
      <c r="D41" s="184" t="s">
        <v>283</v>
      </c>
      <c r="E41" s="185">
        <v>36</v>
      </c>
      <c r="F41" s="180"/>
      <c r="G41" s="135"/>
      <c r="H41" s="136"/>
      <c r="I41" s="86"/>
      <c r="J41" s="217"/>
      <c r="K41" s="145">
        <f>SUM(N41:AR41)</f>
        <v>36</v>
      </c>
      <c r="L41" s="146"/>
      <c r="M41" s="218"/>
      <c r="N41" s="149"/>
      <c r="O41" s="146"/>
      <c r="P41" s="147"/>
      <c r="Q41" s="148"/>
      <c r="R41" s="149"/>
      <c r="S41" s="146"/>
      <c r="T41" s="147"/>
      <c r="U41" s="150"/>
      <c r="V41" s="145"/>
      <c r="W41" s="146"/>
      <c r="X41" s="147"/>
      <c r="Y41" s="150"/>
      <c r="Z41" s="145"/>
      <c r="AA41" s="146"/>
      <c r="AB41" s="147"/>
      <c r="AC41" s="148"/>
      <c r="AD41" s="149"/>
      <c r="AE41" s="146"/>
      <c r="AF41" s="147"/>
      <c r="AG41" s="150"/>
      <c r="AH41" s="145"/>
      <c r="AI41" s="146"/>
      <c r="AJ41" s="147"/>
      <c r="AK41" s="148"/>
      <c r="AL41" s="149"/>
      <c r="AM41" s="146"/>
      <c r="AN41" s="147"/>
      <c r="AO41" s="150"/>
      <c r="AP41" s="145">
        <v>36</v>
      </c>
      <c r="AQ41" s="146"/>
      <c r="AR41" s="147"/>
      <c r="AS41" s="148"/>
    </row>
    <row r="42" spans="1:45" s="131" customFormat="1" ht="24.95" customHeight="1" thickBot="1" x14ac:dyDescent="0.25">
      <c r="A42" s="219" t="s">
        <v>260</v>
      </c>
      <c r="B42" s="73" t="s">
        <v>108</v>
      </c>
      <c r="C42" s="220"/>
      <c r="D42" s="184" t="s">
        <v>283</v>
      </c>
      <c r="E42" s="221">
        <v>324</v>
      </c>
      <c r="F42" s="192"/>
      <c r="G42" s="193"/>
      <c r="H42" s="194"/>
      <c r="I42" s="195"/>
      <c r="J42" s="222"/>
      <c r="K42" s="154">
        <f>SUM(N42:AR42)</f>
        <v>324</v>
      </c>
      <c r="L42" s="155"/>
      <c r="M42" s="223"/>
      <c r="N42" s="158"/>
      <c r="O42" s="155"/>
      <c r="P42" s="156"/>
      <c r="Q42" s="157"/>
      <c r="R42" s="158"/>
      <c r="S42" s="155"/>
      <c r="T42" s="156"/>
      <c r="U42" s="159"/>
      <c r="V42" s="154"/>
      <c r="W42" s="155"/>
      <c r="X42" s="156"/>
      <c r="Y42" s="159"/>
      <c r="Z42" s="154"/>
      <c r="AA42" s="155"/>
      <c r="AB42" s="156"/>
      <c r="AC42" s="157"/>
      <c r="AD42" s="158"/>
      <c r="AE42" s="155"/>
      <c r="AF42" s="156"/>
      <c r="AG42" s="159"/>
      <c r="AH42" s="154">
        <v>144</v>
      </c>
      <c r="AI42" s="155"/>
      <c r="AJ42" s="156"/>
      <c r="AK42" s="157"/>
      <c r="AL42" s="158"/>
      <c r="AM42" s="155"/>
      <c r="AN42" s="156"/>
      <c r="AO42" s="159"/>
      <c r="AP42" s="154">
        <v>180</v>
      </c>
      <c r="AQ42" s="155"/>
      <c r="AR42" s="156"/>
      <c r="AS42" s="157"/>
    </row>
    <row r="43" spans="1:45" s="131" customFormat="1" ht="42.75" customHeight="1" thickBot="1" x14ac:dyDescent="0.25">
      <c r="A43" s="87" t="s">
        <v>58</v>
      </c>
      <c r="B43" s="224" t="s">
        <v>261</v>
      </c>
      <c r="C43" s="205"/>
      <c r="D43" s="206" t="s">
        <v>374</v>
      </c>
      <c r="E43" s="91">
        <f t="shared" ref="E43:M43" si="17">SUM(E44:E46)</f>
        <v>254</v>
      </c>
      <c r="F43" s="90">
        <f t="shared" si="17"/>
        <v>145</v>
      </c>
      <c r="G43" s="80">
        <f t="shared" si="17"/>
        <v>37</v>
      </c>
      <c r="H43" s="129">
        <f t="shared" si="17"/>
        <v>16</v>
      </c>
      <c r="I43" s="82">
        <f t="shared" si="17"/>
        <v>10</v>
      </c>
      <c r="J43" s="130">
        <f t="shared" si="17"/>
        <v>0</v>
      </c>
      <c r="K43" s="81">
        <f t="shared" si="17"/>
        <v>72</v>
      </c>
      <c r="L43" s="82">
        <f t="shared" si="17"/>
        <v>5</v>
      </c>
      <c r="M43" s="83">
        <f t="shared" si="17"/>
        <v>6</v>
      </c>
      <c r="N43" s="81">
        <f>SUM(N44)</f>
        <v>0</v>
      </c>
      <c r="O43" s="82">
        <f t="shared" ref="O43:AS43" si="18">SUM(O44)</f>
        <v>0</v>
      </c>
      <c r="P43" s="82">
        <f t="shared" si="18"/>
        <v>0</v>
      </c>
      <c r="Q43" s="83">
        <f t="shared" si="18"/>
        <v>0</v>
      </c>
      <c r="R43" s="129">
        <f t="shared" si="18"/>
        <v>0</v>
      </c>
      <c r="S43" s="82">
        <f t="shared" si="18"/>
        <v>0</v>
      </c>
      <c r="T43" s="82">
        <f t="shared" si="18"/>
        <v>0</v>
      </c>
      <c r="U43" s="130">
        <f t="shared" si="18"/>
        <v>0</v>
      </c>
      <c r="V43" s="81">
        <f t="shared" si="18"/>
        <v>0</v>
      </c>
      <c r="W43" s="82">
        <f t="shared" si="18"/>
        <v>0</v>
      </c>
      <c r="X43" s="82">
        <f t="shared" si="18"/>
        <v>0</v>
      </c>
      <c r="Y43" s="83">
        <f t="shared" si="18"/>
        <v>0</v>
      </c>
      <c r="Z43" s="81">
        <f t="shared" si="18"/>
        <v>0</v>
      </c>
      <c r="AA43" s="82">
        <f t="shared" si="18"/>
        <v>0</v>
      </c>
      <c r="AB43" s="82">
        <f t="shared" si="18"/>
        <v>0</v>
      </c>
      <c r="AC43" s="83">
        <f t="shared" si="18"/>
        <v>0</v>
      </c>
      <c r="AD43" s="129">
        <f t="shared" si="18"/>
        <v>0</v>
      </c>
      <c r="AE43" s="82">
        <f t="shared" si="18"/>
        <v>0</v>
      </c>
      <c r="AF43" s="82">
        <f t="shared" si="18"/>
        <v>0</v>
      </c>
      <c r="AG43" s="130">
        <f t="shared" si="18"/>
        <v>0</v>
      </c>
      <c r="AH43" s="81">
        <f t="shared" si="18"/>
        <v>8</v>
      </c>
      <c r="AI43" s="82">
        <f t="shared" si="18"/>
        <v>1</v>
      </c>
      <c r="AJ43" s="82">
        <f t="shared" si="18"/>
        <v>0</v>
      </c>
      <c r="AK43" s="83">
        <f t="shared" si="18"/>
        <v>0</v>
      </c>
      <c r="AL43" s="129">
        <f t="shared" si="18"/>
        <v>10</v>
      </c>
      <c r="AM43" s="82">
        <f t="shared" si="18"/>
        <v>2</v>
      </c>
      <c r="AN43" s="82">
        <f t="shared" si="18"/>
        <v>0</v>
      </c>
      <c r="AO43" s="130">
        <f t="shared" si="18"/>
        <v>0</v>
      </c>
      <c r="AP43" s="81">
        <f t="shared" si="18"/>
        <v>8</v>
      </c>
      <c r="AQ43" s="82">
        <f t="shared" si="18"/>
        <v>2</v>
      </c>
      <c r="AR43" s="82">
        <f t="shared" si="18"/>
        <v>6</v>
      </c>
      <c r="AS43" s="83">
        <f t="shared" si="18"/>
        <v>0</v>
      </c>
    </row>
    <row r="44" spans="1:45" s="131" customFormat="1" ht="41.25" customHeight="1" x14ac:dyDescent="0.2">
      <c r="A44" s="76" t="s">
        <v>105</v>
      </c>
      <c r="B44" s="75" t="s">
        <v>252</v>
      </c>
      <c r="C44" s="214"/>
      <c r="D44" s="215" t="s">
        <v>339</v>
      </c>
      <c r="E44" s="84">
        <v>182</v>
      </c>
      <c r="F44" s="180">
        <f>E44-G44</f>
        <v>145</v>
      </c>
      <c r="G44" s="135">
        <f>V44+W44+X44+Z44+AA44+AB44+AD44+AE44+AF44+AH44+AI44+AJ44+AL44+AM44+AN44+AP44+AQ44+AR44+N44+O44+P44+R44+S44+T44</f>
        <v>37</v>
      </c>
      <c r="H44" s="136">
        <f>G44-I44-L44-M44-J44</f>
        <v>16</v>
      </c>
      <c r="I44" s="86">
        <v>10</v>
      </c>
      <c r="J44" s="138"/>
      <c r="K44" s="85"/>
      <c r="L44" s="86">
        <f>W44+AA44+AE44+AI44+AM44+AQ44+O44+S44</f>
        <v>5</v>
      </c>
      <c r="M44" s="137">
        <f>X44+AB44+AF44+AJ44+AN44+AR44+P44+T44</f>
        <v>6</v>
      </c>
      <c r="N44" s="85"/>
      <c r="O44" s="86"/>
      <c r="P44" s="139"/>
      <c r="Q44" s="140"/>
      <c r="R44" s="136"/>
      <c r="S44" s="86"/>
      <c r="T44" s="139"/>
      <c r="U44" s="141"/>
      <c r="V44" s="85"/>
      <c r="W44" s="86"/>
      <c r="X44" s="139"/>
      <c r="Y44" s="140"/>
      <c r="Z44" s="85"/>
      <c r="AA44" s="86"/>
      <c r="AB44" s="139"/>
      <c r="AC44" s="140"/>
      <c r="AD44" s="136"/>
      <c r="AE44" s="86"/>
      <c r="AF44" s="139"/>
      <c r="AG44" s="141"/>
      <c r="AH44" s="85">
        <v>8</v>
      </c>
      <c r="AI44" s="86">
        <v>1</v>
      </c>
      <c r="AJ44" s="139"/>
      <c r="AK44" s="140"/>
      <c r="AL44" s="136">
        <v>10</v>
      </c>
      <c r="AM44" s="86">
        <v>2</v>
      </c>
      <c r="AN44" s="139"/>
      <c r="AO44" s="141"/>
      <c r="AP44" s="85">
        <v>8</v>
      </c>
      <c r="AQ44" s="86">
        <v>2</v>
      </c>
      <c r="AR44" s="139">
        <v>6</v>
      </c>
      <c r="AS44" s="140"/>
    </row>
    <row r="45" spans="1:45" s="131" customFormat="1" ht="24.95" customHeight="1" x14ac:dyDescent="0.2">
      <c r="A45" s="77" t="s">
        <v>340</v>
      </c>
      <c r="B45" s="72" t="s">
        <v>22</v>
      </c>
      <c r="C45" s="74"/>
      <c r="D45" s="186"/>
      <c r="E45" s="185">
        <v>0</v>
      </c>
      <c r="F45" s="225"/>
      <c r="G45" s="144"/>
      <c r="H45" s="149"/>
      <c r="I45" s="146"/>
      <c r="J45" s="217"/>
      <c r="K45" s="145">
        <f>SUM(N45:AR45)</f>
        <v>0</v>
      </c>
      <c r="L45" s="146"/>
      <c r="M45" s="218"/>
      <c r="N45" s="145"/>
      <c r="O45" s="146"/>
      <c r="P45" s="147"/>
      <c r="Q45" s="148"/>
      <c r="R45" s="149"/>
      <c r="S45" s="146"/>
      <c r="T45" s="147"/>
      <c r="U45" s="150"/>
      <c r="V45" s="145"/>
      <c r="W45" s="146"/>
      <c r="X45" s="147"/>
      <c r="Y45" s="148"/>
      <c r="Z45" s="145"/>
      <c r="AA45" s="146"/>
      <c r="AB45" s="147"/>
      <c r="AC45" s="148"/>
      <c r="AD45" s="149"/>
      <c r="AE45" s="146"/>
      <c r="AF45" s="147"/>
      <c r="AG45" s="150"/>
      <c r="AH45" s="145"/>
      <c r="AI45" s="146"/>
      <c r="AJ45" s="147"/>
      <c r="AK45" s="148"/>
      <c r="AL45" s="149"/>
      <c r="AM45" s="146"/>
      <c r="AN45" s="147"/>
      <c r="AO45" s="150"/>
      <c r="AP45" s="145"/>
      <c r="AQ45" s="146"/>
      <c r="AR45" s="147"/>
      <c r="AS45" s="148"/>
    </row>
    <row r="46" spans="1:45" s="131" customFormat="1" ht="24.95" customHeight="1" thickBot="1" x14ac:dyDescent="0.25">
      <c r="A46" s="219" t="s">
        <v>262</v>
      </c>
      <c r="B46" s="73" t="s">
        <v>108</v>
      </c>
      <c r="C46" s="226"/>
      <c r="D46" s="184" t="s">
        <v>286</v>
      </c>
      <c r="E46" s="191">
        <v>72</v>
      </c>
      <c r="F46" s="227"/>
      <c r="G46" s="228"/>
      <c r="H46" s="158"/>
      <c r="I46" s="155"/>
      <c r="J46" s="222"/>
      <c r="K46" s="154">
        <f>SUM(N46:AR46)</f>
        <v>72</v>
      </c>
      <c r="L46" s="155"/>
      <c r="M46" s="223"/>
      <c r="N46" s="154"/>
      <c r="O46" s="155"/>
      <c r="P46" s="156"/>
      <c r="Q46" s="157"/>
      <c r="R46" s="158"/>
      <c r="S46" s="155"/>
      <c r="T46" s="156"/>
      <c r="U46" s="159"/>
      <c r="V46" s="154"/>
      <c r="W46" s="155"/>
      <c r="X46" s="156"/>
      <c r="Y46" s="157"/>
      <c r="Z46" s="154"/>
      <c r="AA46" s="155"/>
      <c r="AB46" s="156"/>
      <c r="AC46" s="157"/>
      <c r="AD46" s="158"/>
      <c r="AE46" s="155"/>
      <c r="AF46" s="156"/>
      <c r="AG46" s="159"/>
      <c r="AH46" s="154"/>
      <c r="AI46" s="155"/>
      <c r="AJ46" s="156"/>
      <c r="AK46" s="157"/>
      <c r="AL46" s="158">
        <v>72</v>
      </c>
      <c r="AM46" s="155"/>
      <c r="AN46" s="156"/>
      <c r="AO46" s="159"/>
      <c r="AP46" s="154"/>
      <c r="AQ46" s="155"/>
      <c r="AR46" s="156"/>
      <c r="AS46" s="157"/>
    </row>
    <row r="47" spans="1:45" s="131" customFormat="1" ht="41.25" customHeight="1" thickBot="1" x14ac:dyDescent="0.25">
      <c r="A47" s="87" t="s">
        <v>59</v>
      </c>
      <c r="B47" s="224" t="s">
        <v>142</v>
      </c>
      <c r="C47" s="205"/>
      <c r="D47" s="206" t="s">
        <v>373</v>
      </c>
      <c r="E47" s="91">
        <f>SUM(E48:E51)</f>
        <v>341</v>
      </c>
      <c r="F47" s="90">
        <f t="shared" ref="F47:M47" si="19">SUM(F48:F51)</f>
        <v>249</v>
      </c>
      <c r="G47" s="80">
        <f t="shared" si="19"/>
        <v>56</v>
      </c>
      <c r="H47" s="129">
        <f t="shared" si="19"/>
        <v>20</v>
      </c>
      <c r="I47" s="82">
        <f t="shared" si="19"/>
        <v>16</v>
      </c>
      <c r="J47" s="130">
        <f t="shared" si="19"/>
        <v>30</v>
      </c>
      <c r="K47" s="81">
        <f t="shared" si="19"/>
        <v>36</v>
      </c>
      <c r="L47" s="82">
        <f t="shared" si="19"/>
        <v>12</v>
      </c>
      <c r="M47" s="83">
        <f t="shared" si="19"/>
        <v>8</v>
      </c>
      <c r="N47" s="81">
        <f>SUM(N48:N49)</f>
        <v>0</v>
      </c>
      <c r="O47" s="82">
        <f t="shared" ref="O47:AS47" si="20">SUM(O48:O49)</f>
        <v>0</v>
      </c>
      <c r="P47" s="82">
        <f t="shared" si="20"/>
        <v>0</v>
      </c>
      <c r="Q47" s="83">
        <f t="shared" si="20"/>
        <v>0</v>
      </c>
      <c r="R47" s="129">
        <f t="shared" si="20"/>
        <v>0</v>
      </c>
      <c r="S47" s="82">
        <f t="shared" si="20"/>
        <v>0</v>
      </c>
      <c r="T47" s="82">
        <f t="shared" si="20"/>
        <v>0</v>
      </c>
      <c r="U47" s="130">
        <f t="shared" si="20"/>
        <v>0</v>
      </c>
      <c r="V47" s="81">
        <f t="shared" si="20"/>
        <v>0</v>
      </c>
      <c r="W47" s="82">
        <f t="shared" si="20"/>
        <v>0</v>
      </c>
      <c r="X47" s="82">
        <f t="shared" si="20"/>
        <v>0</v>
      </c>
      <c r="Y47" s="83">
        <f t="shared" si="20"/>
        <v>0</v>
      </c>
      <c r="Z47" s="81">
        <f t="shared" si="20"/>
        <v>0</v>
      </c>
      <c r="AA47" s="82">
        <f t="shared" si="20"/>
        <v>0</v>
      </c>
      <c r="AB47" s="82">
        <f t="shared" si="20"/>
        <v>0</v>
      </c>
      <c r="AC47" s="83">
        <f t="shared" si="20"/>
        <v>0</v>
      </c>
      <c r="AD47" s="129">
        <f t="shared" si="20"/>
        <v>10</v>
      </c>
      <c r="AE47" s="82">
        <f t="shared" si="20"/>
        <v>2</v>
      </c>
      <c r="AF47" s="82">
        <f t="shared" si="20"/>
        <v>0</v>
      </c>
      <c r="AG47" s="130">
        <f t="shared" si="20"/>
        <v>0</v>
      </c>
      <c r="AH47" s="81">
        <f t="shared" si="20"/>
        <v>8</v>
      </c>
      <c r="AI47" s="82">
        <f t="shared" si="20"/>
        <v>4</v>
      </c>
      <c r="AJ47" s="82">
        <f t="shared" si="20"/>
        <v>2</v>
      </c>
      <c r="AK47" s="83">
        <f t="shared" si="20"/>
        <v>0</v>
      </c>
      <c r="AL47" s="129">
        <f t="shared" si="20"/>
        <v>10</v>
      </c>
      <c r="AM47" s="82">
        <f t="shared" si="20"/>
        <v>2</v>
      </c>
      <c r="AN47" s="82">
        <f t="shared" si="20"/>
        <v>0</v>
      </c>
      <c r="AO47" s="130">
        <f t="shared" si="20"/>
        <v>0</v>
      </c>
      <c r="AP47" s="81">
        <f t="shared" si="20"/>
        <v>8</v>
      </c>
      <c r="AQ47" s="82">
        <f t="shared" si="20"/>
        <v>4</v>
      </c>
      <c r="AR47" s="82">
        <f t="shared" si="20"/>
        <v>6</v>
      </c>
      <c r="AS47" s="83">
        <f t="shared" si="20"/>
        <v>0</v>
      </c>
    </row>
    <row r="48" spans="1:45" s="131" customFormat="1" ht="24.95" customHeight="1" x14ac:dyDescent="0.2">
      <c r="A48" s="76" t="s">
        <v>120</v>
      </c>
      <c r="B48" s="75" t="s">
        <v>341</v>
      </c>
      <c r="C48" s="214"/>
      <c r="D48" s="215" t="s">
        <v>342</v>
      </c>
      <c r="E48" s="84">
        <v>181</v>
      </c>
      <c r="F48" s="180">
        <f>E48-G48</f>
        <v>155</v>
      </c>
      <c r="G48" s="135">
        <f>V48+W48+X48+Z48+AA48+AB48+AD48+AE48+AF48+AH48+AI48+AJ48+AL48+AM48+AN48+AP48+AQ48+AR48+N48+O48+P48+R48+S48+T48</f>
        <v>26</v>
      </c>
      <c r="H48" s="136">
        <f>G48-I48-L48-M48</f>
        <v>10</v>
      </c>
      <c r="I48" s="86">
        <v>8</v>
      </c>
      <c r="J48" s="138">
        <v>30</v>
      </c>
      <c r="K48" s="85"/>
      <c r="L48" s="86">
        <f>W48+AA48+AE48+AI48+AM48+AQ48+O48+S48</f>
        <v>6</v>
      </c>
      <c r="M48" s="137">
        <f>X48+AB48+AF48+AJ48+AN48+AR48+P48+T48</f>
        <v>2</v>
      </c>
      <c r="N48" s="85"/>
      <c r="O48" s="86"/>
      <c r="P48" s="139"/>
      <c r="Q48" s="140"/>
      <c r="R48" s="136"/>
      <c r="S48" s="86"/>
      <c r="T48" s="139"/>
      <c r="U48" s="141"/>
      <c r="V48" s="85"/>
      <c r="W48" s="86"/>
      <c r="X48" s="139"/>
      <c r="Y48" s="140"/>
      <c r="Z48" s="85"/>
      <c r="AA48" s="86"/>
      <c r="AB48" s="139"/>
      <c r="AC48" s="140"/>
      <c r="AD48" s="136">
        <v>10</v>
      </c>
      <c r="AE48" s="86">
        <v>2</v>
      </c>
      <c r="AF48" s="139"/>
      <c r="AG48" s="141"/>
      <c r="AH48" s="85">
        <v>8</v>
      </c>
      <c r="AI48" s="86">
        <v>4</v>
      </c>
      <c r="AJ48" s="139">
        <v>2</v>
      </c>
      <c r="AK48" s="140"/>
      <c r="AL48" s="136"/>
      <c r="AM48" s="86"/>
      <c r="AN48" s="139"/>
      <c r="AO48" s="141"/>
      <c r="AP48" s="85"/>
      <c r="AQ48" s="86"/>
      <c r="AR48" s="139"/>
      <c r="AS48" s="140"/>
    </row>
    <row r="49" spans="1:45" s="131" customFormat="1" ht="37.5" customHeight="1" x14ac:dyDescent="0.2">
      <c r="A49" s="77" t="s">
        <v>287</v>
      </c>
      <c r="B49" s="72" t="s">
        <v>143</v>
      </c>
      <c r="C49" s="216"/>
      <c r="D49" s="184" t="s">
        <v>343</v>
      </c>
      <c r="E49" s="185">
        <v>124</v>
      </c>
      <c r="F49" s="225">
        <f>E49-G49</f>
        <v>94</v>
      </c>
      <c r="G49" s="144">
        <f>V49+W49+X49+Z49+AA49+AB49+AD49+AE49+AF49+AH49+AI49+AJ49+AL49+AM49+AN49+AP49+AQ49+AR49+N49+O49+P49+R49+S49+T49</f>
        <v>30</v>
      </c>
      <c r="H49" s="149">
        <f>G49-I49-L49-M49-J49</f>
        <v>10</v>
      </c>
      <c r="I49" s="146">
        <v>8</v>
      </c>
      <c r="J49" s="217"/>
      <c r="K49" s="145"/>
      <c r="L49" s="146">
        <f>W49+AA49+AE49+AI49+AM49+AQ49+O49+S49</f>
        <v>6</v>
      </c>
      <c r="M49" s="218">
        <f>X49+AB49+AF49+AJ49+AN49+AR49+P49+T49</f>
        <v>6</v>
      </c>
      <c r="N49" s="145"/>
      <c r="O49" s="146"/>
      <c r="P49" s="147"/>
      <c r="Q49" s="148"/>
      <c r="R49" s="149"/>
      <c r="S49" s="146"/>
      <c r="T49" s="147"/>
      <c r="U49" s="150"/>
      <c r="V49" s="145"/>
      <c r="W49" s="146"/>
      <c r="X49" s="147"/>
      <c r="Y49" s="148"/>
      <c r="Z49" s="145"/>
      <c r="AA49" s="146"/>
      <c r="AB49" s="147"/>
      <c r="AC49" s="148"/>
      <c r="AD49" s="149"/>
      <c r="AE49" s="146"/>
      <c r="AF49" s="147"/>
      <c r="AG49" s="150"/>
      <c r="AH49" s="145"/>
      <c r="AI49" s="146"/>
      <c r="AJ49" s="147"/>
      <c r="AK49" s="148"/>
      <c r="AL49" s="149">
        <v>10</v>
      </c>
      <c r="AM49" s="146">
        <v>2</v>
      </c>
      <c r="AN49" s="147"/>
      <c r="AO49" s="150"/>
      <c r="AP49" s="145">
        <v>8</v>
      </c>
      <c r="AQ49" s="146">
        <v>4</v>
      </c>
      <c r="AR49" s="147">
        <v>6</v>
      </c>
      <c r="AS49" s="148"/>
    </row>
    <row r="50" spans="1:45" s="131" customFormat="1" ht="24.95" customHeight="1" x14ac:dyDescent="0.2">
      <c r="A50" s="77" t="s">
        <v>344</v>
      </c>
      <c r="B50" s="72" t="s">
        <v>22</v>
      </c>
      <c r="C50" s="74"/>
      <c r="D50" s="186"/>
      <c r="E50" s="185">
        <v>0</v>
      </c>
      <c r="F50" s="225"/>
      <c r="G50" s="144"/>
      <c r="H50" s="149"/>
      <c r="I50" s="146"/>
      <c r="J50" s="217"/>
      <c r="K50" s="145">
        <f>SUM(N50:AR50)</f>
        <v>0</v>
      </c>
      <c r="L50" s="146"/>
      <c r="M50" s="218"/>
      <c r="N50" s="145"/>
      <c r="O50" s="146"/>
      <c r="P50" s="147"/>
      <c r="Q50" s="148"/>
      <c r="R50" s="149"/>
      <c r="S50" s="146"/>
      <c r="T50" s="147"/>
      <c r="U50" s="150"/>
      <c r="V50" s="145"/>
      <c r="W50" s="146"/>
      <c r="X50" s="147"/>
      <c r="Y50" s="148"/>
      <c r="Z50" s="145"/>
      <c r="AA50" s="146"/>
      <c r="AB50" s="147"/>
      <c r="AC50" s="148"/>
      <c r="AD50" s="149"/>
      <c r="AE50" s="146"/>
      <c r="AF50" s="147"/>
      <c r="AG50" s="150"/>
      <c r="AH50" s="145"/>
      <c r="AI50" s="146"/>
      <c r="AJ50" s="147"/>
      <c r="AK50" s="148"/>
      <c r="AL50" s="149"/>
      <c r="AM50" s="146"/>
      <c r="AN50" s="147"/>
      <c r="AO50" s="150"/>
      <c r="AP50" s="145"/>
      <c r="AQ50" s="146"/>
      <c r="AR50" s="147"/>
      <c r="AS50" s="148"/>
    </row>
    <row r="51" spans="1:45" s="131" customFormat="1" ht="24.95" customHeight="1" thickBot="1" x14ac:dyDescent="0.25">
      <c r="A51" s="219" t="s">
        <v>263</v>
      </c>
      <c r="B51" s="73" t="s">
        <v>108</v>
      </c>
      <c r="C51" s="226"/>
      <c r="D51" s="184" t="s">
        <v>283</v>
      </c>
      <c r="E51" s="191">
        <v>36</v>
      </c>
      <c r="F51" s="227"/>
      <c r="G51" s="228"/>
      <c r="H51" s="158"/>
      <c r="I51" s="155"/>
      <c r="J51" s="222"/>
      <c r="K51" s="154">
        <f>SUM(N51:AR51)</f>
        <v>36</v>
      </c>
      <c r="L51" s="155"/>
      <c r="M51" s="223"/>
      <c r="N51" s="154"/>
      <c r="O51" s="155"/>
      <c r="P51" s="156"/>
      <c r="Q51" s="157"/>
      <c r="R51" s="158"/>
      <c r="S51" s="155"/>
      <c r="T51" s="156"/>
      <c r="U51" s="159"/>
      <c r="V51" s="154"/>
      <c r="W51" s="155"/>
      <c r="X51" s="156"/>
      <c r="Y51" s="157"/>
      <c r="Z51" s="154"/>
      <c r="AA51" s="155"/>
      <c r="AB51" s="156"/>
      <c r="AC51" s="157"/>
      <c r="AD51" s="158"/>
      <c r="AE51" s="155"/>
      <c r="AF51" s="156"/>
      <c r="AG51" s="159"/>
      <c r="AH51" s="154"/>
      <c r="AI51" s="155"/>
      <c r="AJ51" s="156"/>
      <c r="AK51" s="157"/>
      <c r="AL51" s="158"/>
      <c r="AM51" s="155"/>
      <c r="AN51" s="156"/>
      <c r="AO51" s="159"/>
      <c r="AP51" s="154">
        <v>36</v>
      </c>
      <c r="AQ51" s="155"/>
      <c r="AR51" s="156"/>
      <c r="AS51" s="157"/>
    </row>
    <row r="52" spans="1:45" s="131" customFormat="1" ht="48.75" customHeight="1" thickBot="1" x14ac:dyDescent="0.25">
      <c r="A52" s="87" t="s">
        <v>345</v>
      </c>
      <c r="B52" s="224" t="s">
        <v>117</v>
      </c>
      <c r="C52" s="205"/>
      <c r="D52" s="206" t="s">
        <v>372</v>
      </c>
      <c r="E52" s="91">
        <f t="shared" ref="E52:M52" si="21">SUM(E53:E55)</f>
        <v>578</v>
      </c>
      <c r="F52" s="90">
        <f t="shared" si="21"/>
        <v>125</v>
      </c>
      <c r="G52" s="80">
        <f t="shared" si="21"/>
        <v>93</v>
      </c>
      <c r="H52" s="129">
        <f t="shared" si="21"/>
        <v>41</v>
      </c>
      <c r="I52" s="82">
        <f t="shared" si="21"/>
        <v>30</v>
      </c>
      <c r="J52" s="130">
        <f t="shared" si="21"/>
        <v>0</v>
      </c>
      <c r="K52" s="81">
        <f t="shared" si="21"/>
        <v>360</v>
      </c>
      <c r="L52" s="82">
        <f t="shared" si="21"/>
        <v>10</v>
      </c>
      <c r="M52" s="83">
        <f t="shared" si="21"/>
        <v>12</v>
      </c>
      <c r="N52" s="81">
        <f>SUM(N53)</f>
        <v>14</v>
      </c>
      <c r="O52" s="82">
        <f t="shared" ref="O52:AS52" si="22">SUM(O53)</f>
        <v>0</v>
      </c>
      <c r="P52" s="82">
        <f t="shared" si="22"/>
        <v>0</v>
      </c>
      <c r="Q52" s="83">
        <f t="shared" si="22"/>
        <v>0</v>
      </c>
      <c r="R52" s="129">
        <f t="shared" si="22"/>
        <v>10</v>
      </c>
      <c r="S52" s="82">
        <f t="shared" si="22"/>
        <v>2</v>
      </c>
      <c r="T52" s="82">
        <f t="shared" si="22"/>
        <v>2</v>
      </c>
      <c r="U52" s="130">
        <f t="shared" si="22"/>
        <v>0</v>
      </c>
      <c r="V52" s="81">
        <f t="shared" si="22"/>
        <v>12</v>
      </c>
      <c r="W52" s="82">
        <f t="shared" si="22"/>
        <v>0</v>
      </c>
      <c r="X52" s="82">
        <f t="shared" si="22"/>
        <v>0</v>
      </c>
      <c r="Y52" s="83">
        <f t="shared" si="22"/>
        <v>0</v>
      </c>
      <c r="Z52" s="81">
        <f t="shared" si="22"/>
        <v>7</v>
      </c>
      <c r="AA52" s="82">
        <f t="shared" si="22"/>
        <v>2</v>
      </c>
      <c r="AB52" s="82">
        <f t="shared" si="22"/>
        <v>2</v>
      </c>
      <c r="AC52" s="83">
        <f t="shared" si="22"/>
        <v>0</v>
      </c>
      <c r="AD52" s="129">
        <f t="shared" si="22"/>
        <v>12</v>
      </c>
      <c r="AE52" s="82">
        <f t="shared" si="22"/>
        <v>6</v>
      </c>
      <c r="AF52" s="82">
        <f t="shared" si="22"/>
        <v>6</v>
      </c>
      <c r="AG52" s="130">
        <f t="shared" si="22"/>
        <v>0</v>
      </c>
      <c r="AH52" s="98">
        <f t="shared" si="22"/>
        <v>16</v>
      </c>
      <c r="AI52" s="130">
        <f t="shared" si="22"/>
        <v>0</v>
      </c>
      <c r="AJ52" s="130">
        <f t="shared" si="22"/>
        <v>2</v>
      </c>
      <c r="AK52" s="83">
        <f t="shared" si="22"/>
        <v>0</v>
      </c>
      <c r="AL52" s="129">
        <f t="shared" si="22"/>
        <v>0</v>
      </c>
      <c r="AM52" s="82">
        <f t="shared" si="22"/>
        <v>0</v>
      </c>
      <c r="AN52" s="82">
        <f t="shared" si="22"/>
        <v>0</v>
      </c>
      <c r="AO52" s="130">
        <f t="shared" si="22"/>
        <v>0</v>
      </c>
      <c r="AP52" s="81">
        <f t="shared" si="22"/>
        <v>0</v>
      </c>
      <c r="AQ52" s="82">
        <f t="shared" si="22"/>
        <v>0</v>
      </c>
      <c r="AR52" s="82">
        <f t="shared" si="22"/>
        <v>0</v>
      </c>
      <c r="AS52" s="83">
        <f t="shared" si="22"/>
        <v>0</v>
      </c>
    </row>
    <row r="53" spans="1:45" s="131" customFormat="1" ht="48.75" customHeight="1" x14ac:dyDescent="0.2">
      <c r="A53" s="76" t="s">
        <v>346</v>
      </c>
      <c r="B53" s="75" t="s">
        <v>282</v>
      </c>
      <c r="C53" s="214"/>
      <c r="D53" s="229" t="s">
        <v>347</v>
      </c>
      <c r="E53" s="230">
        <v>218</v>
      </c>
      <c r="F53" s="180">
        <f>E53-G53</f>
        <v>125</v>
      </c>
      <c r="G53" s="135">
        <f>V53+W53+X53+Z53+AA53+AB53+AD53+AE53+AF53+AH53+AI53+AJ53+AL53+AM53+AN53+AP53+AQ53+AR53+N53+O53+P53+R53+S53+T53</f>
        <v>93</v>
      </c>
      <c r="H53" s="136">
        <f>G53-I53-L53-M53-J53</f>
        <v>41</v>
      </c>
      <c r="I53" s="86">
        <v>30</v>
      </c>
      <c r="J53" s="138"/>
      <c r="K53" s="85"/>
      <c r="L53" s="86">
        <f>W53+AA53+AE53+AI53+AM53+AQ53+O53+S53</f>
        <v>10</v>
      </c>
      <c r="M53" s="137">
        <f>X53+AB53+AF53+AJ53+AN53+AR53+P53+T53</f>
        <v>12</v>
      </c>
      <c r="N53" s="85">
        <v>14</v>
      </c>
      <c r="O53" s="86"/>
      <c r="P53" s="139"/>
      <c r="Q53" s="140"/>
      <c r="R53" s="136">
        <v>10</v>
      </c>
      <c r="S53" s="86">
        <v>2</v>
      </c>
      <c r="T53" s="139">
        <v>2</v>
      </c>
      <c r="U53" s="141"/>
      <c r="V53" s="85">
        <v>12</v>
      </c>
      <c r="W53" s="86"/>
      <c r="X53" s="139"/>
      <c r="Y53" s="140"/>
      <c r="Z53" s="85">
        <v>7</v>
      </c>
      <c r="AA53" s="86">
        <v>2</v>
      </c>
      <c r="AB53" s="139">
        <v>2</v>
      </c>
      <c r="AC53" s="140"/>
      <c r="AD53" s="136">
        <v>12</v>
      </c>
      <c r="AE53" s="86">
        <v>6</v>
      </c>
      <c r="AF53" s="139">
        <v>6</v>
      </c>
      <c r="AG53" s="141"/>
      <c r="AH53" s="85">
        <v>16</v>
      </c>
      <c r="AI53" s="86"/>
      <c r="AJ53" s="139">
        <v>2</v>
      </c>
      <c r="AK53" s="140"/>
      <c r="AL53" s="136"/>
      <c r="AM53" s="86"/>
      <c r="AN53" s="139"/>
      <c r="AO53" s="141"/>
      <c r="AP53" s="85"/>
      <c r="AQ53" s="86"/>
      <c r="AR53" s="139"/>
      <c r="AS53" s="140"/>
    </row>
    <row r="54" spans="1:45" s="131" customFormat="1" ht="24.95" customHeight="1" x14ac:dyDescent="0.2">
      <c r="A54" s="77" t="s">
        <v>348</v>
      </c>
      <c r="B54" s="72" t="s">
        <v>349</v>
      </c>
      <c r="C54" s="74"/>
      <c r="D54" s="74" t="s">
        <v>284</v>
      </c>
      <c r="E54" s="185">
        <v>216</v>
      </c>
      <c r="F54" s="225"/>
      <c r="G54" s="144"/>
      <c r="H54" s="149"/>
      <c r="I54" s="146"/>
      <c r="J54" s="217"/>
      <c r="K54" s="145">
        <f>SUM(N54:AR54)</f>
        <v>216</v>
      </c>
      <c r="L54" s="146"/>
      <c r="M54" s="218"/>
      <c r="N54" s="145"/>
      <c r="O54" s="146"/>
      <c r="P54" s="147"/>
      <c r="Q54" s="148"/>
      <c r="R54" s="149"/>
      <c r="S54" s="146"/>
      <c r="T54" s="147"/>
      <c r="U54" s="150"/>
      <c r="V54" s="145"/>
      <c r="W54" s="146"/>
      <c r="X54" s="147"/>
      <c r="Y54" s="148"/>
      <c r="Z54" s="145">
        <v>108</v>
      </c>
      <c r="AA54" s="146"/>
      <c r="AB54" s="147"/>
      <c r="AC54" s="148"/>
      <c r="AD54" s="149">
        <v>108</v>
      </c>
      <c r="AE54" s="146"/>
      <c r="AF54" s="147"/>
      <c r="AG54" s="150"/>
      <c r="AH54" s="145"/>
      <c r="AI54" s="146"/>
      <c r="AJ54" s="147"/>
      <c r="AK54" s="148"/>
      <c r="AL54" s="149"/>
      <c r="AM54" s="146"/>
      <c r="AN54" s="147"/>
      <c r="AO54" s="150"/>
      <c r="AP54" s="145"/>
      <c r="AQ54" s="146"/>
      <c r="AR54" s="147"/>
      <c r="AS54" s="148"/>
    </row>
    <row r="55" spans="1:45" s="131" customFormat="1" ht="24.95" customHeight="1" thickBot="1" x14ac:dyDescent="0.25">
      <c r="A55" s="219" t="s">
        <v>350</v>
      </c>
      <c r="B55" s="73" t="s">
        <v>371</v>
      </c>
      <c r="C55" s="79"/>
      <c r="D55" s="79" t="s">
        <v>351</v>
      </c>
      <c r="E55" s="191">
        <v>144</v>
      </c>
      <c r="F55" s="227"/>
      <c r="G55" s="228"/>
      <c r="H55" s="158"/>
      <c r="I55" s="155"/>
      <c r="J55" s="222"/>
      <c r="K55" s="154">
        <f>SUM(N55:AR55)</f>
        <v>144</v>
      </c>
      <c r="L55" s="155"/>
      <c r="M55" s="223"/>
      <c r="N55" s="154"/>
      <c r="O55" s="155"/>
      <c r="P55" s="156"/>
      <c r="Q55" s="157"/>
      <c r="R55" s="158"/>
      <c r="S55" s="155"/>
      <c r="T55" s="156"/>
      <c r="U55" s="159"/>
      <c r="V55" s="154"/>
      <c r="W55" s="155"/>
      <c r="X55" s="156"/>
      <c r="Y55" s="157"/>
      <c r="Z55" s="154"/>
      <c r="AA55" s="155"/>
      <c r="AB55" s="156"/>
      <c r="AC55" s="157"/>
      <c r="AD55" s="158"/>
      <c r="AE55" s="155"/>
      <c r="AF55" s="156"/>
      <c r="AG55" s="159"/>
      <c r="AH55" s="154">
        <v>144</v>
      </c>
      <c r="AI55" s="155"/>
      <c r="AJ55" s="156"/>
      <c r="AK55" s="157"/>
      <c r="AL55" s="158"/>
      <c r="AM55" s="155"/>
      <c r="AN55" s="156"/>
      <c r="AO55" s="159"/>
      <c r="AP55" s="154"/>
      <c r="AQ55" s="155"/>
      <c r="AR55" s="156"/>
      <c r="AS55" s="157"/>
    </row>
    <row r="56" spans="1:45" s="131" customFormat="1" ht="24.95" customHeight="1" thickBot="1" x14ac:dyDescent="0.25">
      <c r="A56" s="126" t="s">
        <v>352</v>
      </c>
      <c r="B56" s="128" t="s">
        <v>353</v>
      </c>
      <c r="C56" s="231"/>
      <c r="D56" s="232"/>
      <c r="E56" s="233">
        <f>K56</f>
        <v>144</v>
      </c>
      <c r="F56" s="234"/>
      <c r="G56" s="235"/>
      <c r="H56" s="236"/>
      <c r="I56" s="237"/>
      <c r="J56" s="238"/>
      <c r="K56" s="239">
        <f>SUM(N56:AR56)</f>
        <v>144</v>
      </c>
      <c r="L56" s="237"/>
      <c r="M56" s="240"/>
      <c r="N56" s="239"/>
      <c r="O56" s="237"/>
      <c r="P56" s="237"/>
      <c r="Q56" s="240"/>
      <c r="R56" s="236"/>
      <c r="S56" s="237"/>
      <c r="T56" s="237"/>
      <c r="U56" s="238"/>
      <c r="V56" s="239"/>
      <c r="W56" s="237"/>
      <c r="X56" s="237"/>
      <c r="Y56" s="240"/>
      <c r="Z56" s="239"/>
      <c r="AA56" s="237"/>
      <c r="AB56" s="237"/>
      <c r="AC56" s="240"/>
      <c r="AD56" s="236"/>
      <c r="AE56" s="237"/>
      <c r="AF56" s="237"/>
      <c r="AG56" s="238"/>
      <c r="AH56" s="239"/>
      <c r="AI56" s="237"/>
      <c r="AJ56" s="237"/>
      <c r="AK56" s="240"/>
      <c r="AL56" s="236"/>
      <c r="AM56" s="237"/>
      <c r="AN56" s="237"/>
      <c r="AO56" s="238"/>
      <c r="AP56" s="239">
        <v>144</v>
      </c>
      <c r="AQ56" s="237"/>
      <c r="AR56" s="237"/>
      <c r="AS56" s="240"/>
    </row>
    <row r="57" spans="1:45" s="131" customFormat="1" ht="24.95" customHeight="1" thickBot="1" x14ac:dyDescent="0.25">
      <c r="A57" s="126" t="s">
        <v>60</v>
      </c>
      <c r="B57" s="128" t="s">
        <v>354</v>
      </c>
      <c r="C57" s="105"/>
      <c r="D57" s="241"/>
      <c r="E57" s="233">
        <f>AP57</f>
        <v>216</v>
      </c>
      <c r="F57" s="234"/>
      <c r="G57" s="235"/>
      <c r="H57" s="236"/>
      <c r="I57" s="237"/>
      <c r="J57" s="238"/>
      <c r="K57" s="239"/>
      <c r="L57" s="237"/>
      <c r="M57" s="240"/>
      <c r="N57" s="239"/>
      <c r="O57" s="237"/>
      <c r="P57" s="242"/>
      <c r="Q57" s="243"/>
      <c r="R57" s="236"/>
      <c r="S57" s="237"/>
      <c r="T57" s="242"/>
      <c r="U57" s="244"/>
      <c r="V57" s="239"/>
      <c r="W57" s="237"/>
      <c r="X57" s="242"/>
      <c r="Y57" s="243"/>
      <c r="Z57" s="239"/>
      <c r="AA57" s="237"/>
      <c r="AB57" s="242"/>
      <c r="AC57" s="243"/>
      <c r="AD57" s="236"/>
      <c r="AE57" s="237"/>
      <c r="AF57" s="242"/>
      <c r="AG57" s="244"/>
      <c r="AH57" s="239"/>
      <c r="AI57" s="237"/>
      <c r="AJ57" s="242"/>
      <c r="AK57" s="243"/>
      <c r="AL57" s="236"/>
      <c r="AM57" s="237"/>
      <c r="AN57" s="242"/>
      <c r="AO57" s="244"/>
      <c r="AP57" s="239">
        <v>216</v>
      </c>
      <c r="AQ57" s="237"/>
      <c r="AR57" s="242"/>
      <c r="AS57" s="243"/>
    </row>
    <row r="58" spans="1:45" s="131" customFormat="1" ht="24.95" customHeight="1" thickBot="1" x14ac:dyDescent="0.25">
      <c r="A58" s="126"/>
      <c r="B58" s="163" t="s">
        <v>288</v>
      </c>
      <c r="C58" s="105"/>
      <c r="D58" s="241"/>
      <c r="E58" s="233">
        <f>AP58</f>
        <v>72</v>
      </c>
      <c r="F58" s="234"/>
      <c r="G58" s="235"/>
      <c r="H58" s="236"/>
      <c r="I58" s="237"/>
      <c r="J58" s="238"/>
      <c r="K58" s="239"/>
      <c r="L58" s="237"/>
      <c r="M58" s="240"/>
      <c r="N58" s="239"/>
      <c r="O58" s="237"/>
      <c r="P58" s="242"/>
      <c r="Q58" s="243"/>
      <c r="R58" s="236"/>
      <c r="S58" s="237"/>
      <c r="T58" s="242"/>
      <c r="U58" s="244"/>
      <c r="V58" s="239"/>
      <c r="W58" s="237"/>
      <c r="X58" s="242"/>
      <c r="Y58" s="243"/>
      <c r="Z58" s="239"/>
      <c r="AA58" s="237"/>
      <c r="AB58" s="242"/>
      <c r="AC58" s="243"/>
      <c r="AD58" s="236"/>
      <c r="AE58" s="237"/>
      <c r="AF58" s="242"/>
      <c r="AG58" s="244"/>
      <c r="AH58" s="239"/>
      <c r="AI58" s="237"/>
      <c r="AJ58" s="242"/>
      <c r="AK58" s="243"/>
      <c r="AL58" s="236"/>
      <c r="AM58" s="237"/>
      <c r="AN58" s="242"/>
      <c r="AO58" s="244"/>
      <c r="AP58" s="239">
        <v>72</v>
      </c>
      <c r="AQ58" s="237"/>
      <c r="AR58" s="242"/>
      <c r="AS58" s="243"/>
    </row>
    <row r="59" spans="1:45" s="131" customFormat="1" ht="24.95" customHeight="1" thickBot="1" x14ac:dyDescent="0.25">
      <c r="A59" s="126"/>
      <c r="B59" s="163" t="s">
        <v>289</v>
      </c>
      <c r="C59" s="105"/>
      <c r="D59" s="241"/>
      <c r="E59" s="233">
        <f>AP59</f>
        <v>144</v>
      </c>
      <c r="F59" s="234"/>
      <c r="G59" s="235"/>
      <c r="H59" s="236"/>
      <c r="I59" s="237"/>
      <c r="J59" s="238"/>
      <c r="K59" s="239"/>
      <c r="L59" s="237"/>
      <c r="M59" s="240"/>
      <c r="N59" s="239"/>
      <c r="O59" s="237"/>
      <c r="P59" s="242"/>
      <c r="Q59" s="243"/>
      <c r="R59" s="236"/>
      <c r="S59" s="237"/>
      <c r="T59" s="242"/>
      <c r="U59" s="244"/>
      <c r="V59" s="239"/>
      <c r="W59" s="237"/>
      <c r="X59" s="242"/>
      <c r="Y59" s="243"/>
      <c r="Z59" s="239"/>
      <c r="AA59" s="237"/>
      <c r="AB59" s="242"/>
      <c r="AC59" s="243"/>
      <c r="AD59" s="236"/>
      <c r="AE59" s="237"/>
      <c r="AF59" s="242"/>
      <c r="AG59" s="244"/>
      <c r="AH59" s="239"/>
      <c r="AI59" s="237"/>
      <c r="AJ59" s="242"/>
      <c r="AK59" s="243"/>
      <c r="AL59" s="236"/>
      <c r="AM59" s="237"/>
      <c r="AN59" s="242"/>
      <c r="AO59" s="244"/>
      <c r="AP59" s="239">
        <v>144</v>
      </c>
      <c r="AQ59" s="237"/>
      <c r="AR59" s="242"/>
      <c r="AS59" s="243"/>
    </row>
    <row r="60" spans="1:45" s="245" customFormat="1" ht="24.95" customHeight="1" x14ac:dyDescent="0.2">
      <c r="A60" s="394" t="s">
        <v>355</v>
      </c>
      <c r="B60" s="395"/>
      <c r="C60" s="395"/>
      <c r="D60" s="395"/>
      <c r="E60" s="395"/>
      <c r="F60" s="395"/>
      <c r="G60" s="396" t="s">
        <v>36</v>
      </c>
      <c r="H60" s="398" t="s">
        <v>356</v>
      </c>
      <c r="I60" s="399"/>
      <c r="J60" s="399"/>
      <c r="K60" s="399"/>
      <c r="L60" s="399"/>
      <c r="M60" s="400"/>
      <c r="N60" s="374">
        <f>COUNT(N12:N16,N18:N19,N22:N33,N36:N40,N44,N48:N49,N53)</f>
        <v>11</v>
      </c>
      <c r="O60" s="376"/>
      <c r="P60" s="378"/>
      <c r="Q60" s="380"/>
      <c r="R60" s="382">
        <f>COUNT(R12:R16,R18:R19,R22:R33,R36:R40,R44,R48:R49,R53)</f>
        <v>10</v>
      </c>
      <c r="S60" s="376"/>
      <c r="T60" s="378"/>
      <c r="U60" s="372"/>
      <c r="V60" s="374">
        <f>COUNT(V12:V16,V18:V19,V22:V33,V36:V40,V44,V48:V49,V53)</f>
        <v>8</v>
      </c>
      <c r="W60" s="376"/>
      <c r="X60" s="378"/>
      <c r="Y60" s="380"/>
      <c r="Z60" s="382">
        <f>COUNT(Z12:Z16,Z18:Z19,Z22:Z33,Z36:Z40,Z44,Z48:Z49,Z53)</f>
        <v>7</v>
      </c>
      <c r="AA60" s="376"/>
      <c r="AB60" s="378"/>
      <c r="AC60" s="372"/>
      <c r="AD60" s="374">
        <f>COUNT(AD12:AD16,AD18:AD19,AD22:AD33,AD36:AD40,AD44,AD48:AD49,AD53)</f>
        <v>7</v>
      </c>
      <c r="AE60" s="376"/>
      <c r="AF60" s="378"/>
      <c r="AG60" s="380"/>
      <c r="AH60" s="382">
        <v>8</v>
      </c>
      <c r="AI60" s="376"/>
      <c r="AJ60" s="378"/>
      <c r="AK60" s="372"/>
      <c r="AL60" s="374">
        <f>COUNT(AL12:AL16,AL18:AL19,AL22:AL33,AL36:AL40,AL44,AL48:AL49,AL53)</f>
        <v>8</v>
      </c>
      <c r="AM60" s="376"/>
      <c r="AN60" s="378"/>
      <c r="AO60" s="372"/>
      <c r="AP60" s="374">
        <v>7</v>
      </c>
      <c r="AQ60" s="376"/>
      <c r="AR60" s="378"/>
      <c r="AS60" s="380"/>
    </row>
    <row r="61" spans="1:45" s="245" customFormat="1" ht="24.95" customHeight="1" x14ac:dyDescent="0.2">
      <c r="A61" s="394" t="s">
        <v>357</v>
      </c>
      <c r="B61" s="395"/>
      <c r="C61" s="395"/>
      <c r="D61" s="395"/>
      <c r="E61" s="395"/>
      <c r="F61" s="395"/>
      <c r="G61" s="396"/>
      <c r="H61" s="364"/>
      <c r="I61" s="365"/>
      <c r="J61" s="365"/>
      <c r="K61" s="365"/>
      <c r="L61" s="365"/>
      <c r="M61" s="366"/>
      <c r="N61" s="375"/>
      <c r="O61" s="377"/>
      <c r="P61" s="379"/>
      <c r="Q61" s="381"/>
      <c r="R61" s="383"/>
      <c r="S61" s="377"/>
      <c r="T61" s="379"/>
      <c r="U61" s="373"/>
      <c r="V61" s="375"/>
      <c r="W61" s="377"/>
      <c r="X61" s="379"/>
      <c r="Y61" s="381"/>
      <c r="Z61" s="383"/>
      <c r="AA61" s="377"/>
      <c r="AB61" s="379"/>
      <c r="AC61" s="373"/>
      <c r="AD61" s="375"/>
      <c r="AE61" s="377"/>
      <c r="AF61" s="379"/>
      <c r="AG61" s="381"/>
      <c r="AH61" s="383"/>
      <c r="AI61" s="377"/>
      <c r="AJ61" s="379"/>
      <c r="AK61" s="373"/>
      <c r="AL61" s="375"/>
      <c r="AM61" s="377"/>
      <c r="AN61" s="379"/>
      <c r="AO61" s="373"/>
      <c r="AP61" s="375"/>
      <c r="AQ61" s="377"/>
      <c r="AR61" s="379"/>
      <c r="AS61" s="381"/>
    </row>
    <row r="62" spans="1:45" s="245" customFormat="1" ht="24.95" customHeight="1" x14ac:dyDescent="0.2">
      <c r="A62" s="246"/>
      <c r="B62" s="247"/>
      <c r="C62" s="247"/>
      <c r="D62" s="247"/>
      <c r="E62" s="247"/>
      <c r="F62" s="247"/>
      <c r="G62" s="396"/>
      <c r="H62" s="364" t="s">
        <v>358</v>
      </c>
      <c r="I62" s="365"/>
      <c r="J62" s="365"/>
      <c r="K62" s="365"/>
      <c r="L62" s="365"/>
      <c r="M62" s="366"/>
      <c r="N62" s="248"/>
      <c r="O62" s="249"/>
      <c r="P62" s="250"/>
      <c r="Q62" s="251"/>
      <c r="R62" s="252"/>
      <c r="S62" s="249"/>
      <c r="T62" s="250"/>
      <c r="U62" s="253">
        <v>4</v>
      </c>
      <c r="V62" s="248"/>
      <c r="W62" s="249"/>
      <c r="X62" s="250"/>
      <c r="Y62" s="251">
        <v>1</v>
      </c>
      <c r="Z62" s="252"/>
      <c r="AA62" s="249"/>
      <c r="AB62" s="250"/>
      <c r="AC62" s="253">
        <v>4</v>
      </c>
      <c r="AD62" s="248"/>
      <c r="AE62" s="249"/>
      <c r="AF62" s="250"/>
      <c r="AG62" s="251"/>
      <c r="AH62" s="252"/>
      <c r="AI62" s="249"/>
      <c r="AJ62" s="250"/>
      <c r="AK62" s="253">
        <v>1</v>
      </c>
      <c r="AL62" s="248"/>
      <c r="AM62" s="249"/>
      <c r="AN62" s="250"/>
      <c r="AO62" s="253"/>
      <c r="AP62" s="248"/>
      <c r="AQ62" s="249"/>
      <c r="AR62" s="250"/>
      <c r="AS62" s="251">
        <v>3</v>
      </c>
    </row>
    <row r="63" spans="1:45" s="245" customFormat="1" ht="24.95" customHeight="1" x14ac:dyDescent="0.2">
      <c r="A63" s="394" t="s">
        <v>359</v>
      </c>
      <c r="B63" s="395"/>
      <c r="C63" s="395"/>
      <c r="D63" s="395"/>
      <c r="E63" s="395"/>
      <c r="F63" s="395"/>
      <c r="G63" s="396"/>
      <c r="H63" s="364" t="s">
        <v>360</v>
      </c>
      <c r="I63" s="365"/>
      <c r="J63" s="365"/>
      <c r="K63" s="365"/>
      <c r="L63" s="365"/>
      <c r="M63" s="366"/>
      <c r="N63" s="248"/>
      <c r="O63" s="249"/>
      <c r="P63" s="249"/>
      <c r="Q63" s="254"/>
      <c r="R63" s="252"/>
      <c r="S63" s="249"/>
      <c r="T63" s="249"/>
      <c r="U63" s="255"/>
      <c r="V63" s="248"/>
      <c r="W63" s="249"/>
      <c r="X63" s="249"/>
      <c r="Y63" s="254"/>
      <c r="Z63" s="252"/>
      <c r="AA63" s="249"/>
      <c r="AB63" s="249"/>
      <c r="AC63" s="255"/>
      <c r="AD63" s="248"/>
      <c r="AE63" s="249"/>
      <c r="AF63" s="249"/>
      <c r="AG63" s="254"/>
      <c r="AH63" s="252"/>
      <c r="AI63" s="249"/>
      <c r="AJ63" s="249"/>
      <c r="AK63" s="255">
        <v>1</v>
      </c>
      <c r="AL63" s="248"/>
      <c r="AM63" s="249"/>
      <c r="AN63" s="249"/>
      <c r="AO63" s="255"/>
      <c r="AP63" s="248"/>
      <c r="AQ63" s="249"/>
      <c r="AR63" s="249"/>
      <c r="AS63" s="254"/>
    </row>
    <row r="64" spans="1:45" s="245" customFormat="1" ht="24.95" customHeight="1" x14ac:dyDescent="0.2">
      <c r="A64" s="401" t="s">
        <v>361</v>
      </c>
      <c r="B64" s="402"/>
      <c r="C64" s="402"/>
      <c r="D64" s="402"/>
      <c r="E64" s="402"/>
      <c r="F64" s="402"/>
      <c r="G64" s="396"/>
      <c r="H64" s="364" t="s">
        <v>65</v>
      </c>
      <c r="I64" s="365"/>
      <c r="J64" s="365"/>
      <c r="K64" s="365"/>
      <c r="L64" s="365"/>
      <c r="M64" s="366"/>
      <c r="N64" s="248"/>
      <c r="O64" s="249"/>
      <c r="P64" s="249"/>
      <c r="Q64" s="254"/>
      <c r="R64" s="252"/>
      <c r="S64" s="249"/>
      <c r="T64" s="249"/>
      <c r="U64" s="255"/>
      <c r="V64" s="248"/>
      <c r="W64" s="249"/>
      <c r="X64" s="249"/>
      <c r="Y64" s="254"/>
      <c r="Z64" s="252">
        <f>Z54</f>
        <v>108</v>
      </c>
      <c r="AA64" s="249"/>
      <c r="AB64" s="249"/>
      <c r="AC64" s="255"/>
      <c r="AD64" s="248">
        <f>AD54</f>
        <v>108</v>
      </c>
      <c r="AE64" s="249"/>
      <c r="AF64" s="249"/>
      <c r="AG64" s="254"/>
      <c r="AH64" s="252"/>
      <c r="AI64" s="249"/>
      <c r="AJ64" s="249"/>
      <c r="AK64" s="255"/>
      <c r="AL64" s="248"/>
      <c r="AM64" s="249"/>
      <c r="AN64" s="249"/>
      <c r="AO64" s="255"/>
      <c r="AP64" s="248">
        <v>36</v>
      </c>
      <c r="AQ64" s="249"/>
      <c r="AR64" s="249"/>
      <c r="AS64" s="254"/>
    </row>
    <row r="65" spans="1:45" s="245" customFormat="1" ht="24.95" customHeight="1" x14ac:dyDescent="0.2">
      <c r="A65" s="401" t="s">
        <v>362</v>
      </c>
      <c r="B65" s="402"/>
      <c r="C65" s="402"/>
      <c r="D65" s="402"/>
      <c r="E65" s="402"/>
      <c r="F65" s="402"/>
      <c r="G65" s="396"/>
      <c r="H65" s="364" t="s">
        <v>363</v>
      </c>
      <c r="I65" s="365"/>
      <c r="J65" s="365"/>
      <c r="K65" s="365"/>
      <c r="L65" s="365"/>
      <c r="M65" s="366"/>
      <c r="N65" s="256"/>
      <c r="O65" s="257"/>
      <c r="P65" s="257"/>
      <c r="Q65" s="258"/>
      <c r="R65" s="252"/>
      <c r="S65" s="257"/>
      <c r="T65" s="257"/>
      <c r="U65" s="259"/>
      <c r="V65" s="256"/>
      <c r="W65" s="257"/>
      <c r="X65" s="257"/>
      <c r="Y65" s="258"/>
      <c r="Z65" s="252"/>
      <c r="AA65" s="257"/>
      <c r="AB65" s="257"/>
      <c r="AC65" s="259"/>
      <c r="AD65" s="248"/>
      <c r="AE65" s="257"/>
      <c r="AF65" s="257"/>
      <c r="AG65" s="258"/>
      <c r="AH65" s="260">
        <f>AH55+AH51+AH46+AH42</f>
        <v>288</v>
      </c>
      <c r="AI65" s="257"/>
      <c r="AJ65" s="257"/>
      <c r="AK65" s="259"/>
      <c r="AL65" s="256">
        <f>AL55+AL51+AL46+AL42</f>
        <v>72</v>
      </c>
      <c r="AM65" s="257"/>
      <c r="AN65" s="257"/>
      <c r="AO65" s="259"/>
      <c r="AP65" s="256">
        <f>AP55+AP51+AP46+AP42</f>
        <v>216</v>
      </c>
      <c r="AQ65" s="257"/>
      <c r="AR65" s="257"/>
      <c r="AS65" s="258"/>
    </row>
    <row r="66" spans="1:45" s="245" customFormat="1" ht="24.95" customHeight="1" x14ac:dyDescent="0.2">
      <c r="A66" s="401"/>
      <c r="B66" s="402"/>
      <c r="C66" s="402"/>
      <c r="D66" s="402"/>
      <c r="E66" s="402"/>
      <c r="F66" s="402"/>
      <c r="G66" s="396"/>
      <c r="H66" s="364" t="s">
        <v>364</v>
      </c>
      <c r="I66" s="365"/>
      <c r="J66" s="365"/>
      <c r="K66" s="365"/>
      <c r="L66" s="365"/>
      <c r="M66" s="366"/>
      <c r="N66" s="248"/>
      <c r="O66" s="249"/>
      <c r="P66" s="249"/>
      <c r="Q66" s="254"/>
      <c r="R66" s="252"/>
      <c r="S66" s="249"/>
      <c r="T66" s="249"/>
      <c r="U66" s="255"/>
      <c r="V66" s="248"/>
      <c r="W66" s="249"/>
      <c r="X66" s="249"/>
      <c r="Y66" s="254"/>
      <c r="Z66" s="252"/>
      <c r="AA66" s="249"/>
      <c r="AB66" s="249"/>
      <c r="AC66" s="255"/>
      <c r="AD66" s="248"/>
      <c r="AE66" s="249"/>
      <c r="AF66" s="249"/>
      <c r="AG66" s="254"/>
      <c r="AH66" s="252"/>
      <c r="AI66" s="249"/>
      <c r="AJ66" s="249"/>
      <c r="AK66" s="255"/>
      <c r="AL66" s="248"/>
      <c r="AM66" s="249"/>
      <c r="AN66" s="249"/>
      <c r="AO66" s="255"/>
      <c r="AP66" s="248">
        <f>AP56</f>
        <v>144</v>
      </c>
      <c r="AQ66" s="249"/>
      <c r="AR66" s="249"/>
      <c r="AS66" s="254"/>
    </row>
    <row r="67" spans="1:45" s="245" customFormat="1" ht="24.95" customHeight="1" x14ac:dyDescent="0.2">
      <c r="A67" s="401" t="s">
        <v>365</v>
      </c>
      <c r="B67" s="402"/>
      <c r="C67" s="402"/>
      <c r="D67" s="402"/>
      <c r="E67" s="402"/>
      <c r="F67" s="402"/>
      <c r="G67" s="396"/>
      <c r="H67" s="364" t="s">
        <v>66</v>
      </c>
      <c r="I67" s="365"/>
      <c r="J67" s="365"/>
      <c r="K67" s="365"/>
      <c r="L67" s="365"/>
      <c r="M67" s="366"/>
      <c r="N67" s="248"/>
      <c r="O67" s="249"/>
      <c r="P67" s="257"/>
      <c r="Q67" s="258"/>
      <c r="R67" s="252"/>
      <c r="S67" s="249"/>
      <c r="T67" s="257"/>
      <c r="U67" s="259"/>
      <c r="V67" s="248"/>
      <c r="W67" s="249"/>
      <c r="X67" s="257"/>
      <c r="Y67" s="258"/>
      <c r="Z67" s="252"/>
      <c r="AA67" s="249"/>
      <c r="AB67" s="257">
        <v>4</v>
      </c>
      <c r="AC67" s="259"/>
      <c r="AD67" s="248"/>
      <c r="AE67" s="249"/>
      <c r="AF67" s="257"/>
      <c r="AG67" s="258"/>
      <c r="AH67" s="252"/>
      <c r="AI67" s="249"/>
      <c r="AJ67" s="257">
        <v>1</v>
      </c>
      <c r="AK67" s="259"/>
      <c r="AL67" s="248"/>
      <c r="AM67" s="249"/>
      <c r="AN67" s="257"/>
      <c r="AO67" s="259"/>
      <c r="AP67" s="248"/>
      <c r="AQ67" s="249"/>
      <c r="AR67" s="257">
        <v>6</v>
      </c>
      <c r="AS67" s="258"/>
    </row>
    <row r="68" spans="1:45" s="245" customFormat="1" ht="24.95" customHeight="1" x14ac:dyDescent="0.2">
      <c r="A68" s="401"/>
      <c r="B68" s="402"/>
      <c r="C68" s="402"/>
      <c r="D68" s="402"/>
      <c r="E68" s="402"/>
      <c r="F68" s="402"/>
      <c r="G68" s="396"/>
      <c r="H68" s="364" t="s">
        <v>366</v>
      </c>
      <c r="I68" s="365"/>
      <c r="J68" s="365"/>
      <c r="K68" s="365"/>
      <c r="L68" s="365"/>
      <c r="M68" s="366"/>
      <c r="N68" s="248"/>
      <c r="O68" s="249"/>
      <c r="P68" s="257"/>
      <c r="Q68" s="258"/>
      <c r="R68" s="252"/>
      <c r="S68" s="249"/>
      <c r="T68" s="257"/>
      <c r="U68" s="259"/>
      <c r="V68" s="248"/>
      <c r="W68" s="249"/>
      <c r="X68" s="257"/>
      <c r="Y68" s="258"/>
      <c r="Z68" s="252"/>
      <c r="AA68" s="249"/>
      <c r="AB68" s="257"/>
      <c r="AC68" s="259"/>
      <c r="AD68" s="248"/>
      <c r="AE68" s="249"/>
      <c r="AF68" s="257"/>
      <c r="AG68" s="258"/>
      <c r="AH68" s="252"/>
      <c r="AI68" s="249"/>
      <c r="AJ68" s="257">
        <v>1</v>
      </c>
      <c r="AK68" s="259"/>
      <c r="AL68" s="248"/>
      <c r="AM68" s="249"/>
      <c r="AN68" s="257"/>
      <c r="AO68" s="259"/>
      <c r="AP68" s="248"/>
      <c r="AQ68" s="249"/>
      <c r="AR68" s="257"/>
      <c r="AS68" s="258"/>
    </row>
    <row r="69" spans="1:45" s="245" customFormat="1" ht="24.95" customHeight="1" thickBot="1" x14ac:dyDescent="0.25">
      <c r="A69" s="367"/>
      <c r="B69" s="368"/>
      <c r="C69" s="368"/>
      <c r="D69" s="368"/>
      <c r="E69" s="368"/>
      <c r="F69" s="368"/>
      <c r="G69" s="397"/>
      <c r="H69" s="369" t="s">
        <v>367</v>
      </c>
      <c r="I69" s="370"/>
      <c r="J69" s="370"/>
      <c r="K69" s="370"/>
      <c r="L69" s="370"/>
      <c r="M69" s="371"/>
      <c r="N69" s="261"/>
      <c r="O69" s="262"/>
      <c r="P69" s="263"/>
      <c r="Q69" s="264"/>
      <c r="R69" s="265"/>
      <c r="S69" s="262"/>
      <c r="T69" s="263">
        <v>9</v>
      </c>
      <c r="U69" s="266"/>
      <c r="V69" s="261"/>
      <c r="W69" s="262"/>
      <c r="X69" s="263"/>
      <c r="Y69" s="264">
        <v>1</v>
      </c>
      <c r="Z69" s="265"/>
      <c r="AA69" s="262"/>
      <c r="AB69" s="263">
        <v>3</v>
      </c>
      <c r="AC69" s="266"/>
      <c r="AD69" s="261"/>
      <c r="AE69" s="262"/>
      <c r="AF69" s="263">
        <v>1</v>
      </c>
      <c r="AG69" s="264"/>
      <c r="AH69" s="265"/>
      <c r="AI69" s="262"/>
      <c r="AJ69" s="263">
        <v>6</v>
      </c>
      <c r="AK69" s="266"/>
      <c r="AL69" s="261"/>
      <c r="AM69" s="262"/>
      <c r="AN69" s="263">
        <v>2</v>
      </c>
      <c r="AO69" s="266"/>
      <c r="AP69" s="261"/>
      <c r="AQ69" s="262"/>
      <c r="AR69" s="263">
        <v>7</v>
      </c>
      <c r="AS69" s="264"/>
    </row>
    <row r="71" spans="1:45" x14ac:dyDescent="0.2">
      <c r="A71" s="270"/>
      <c r="B71" s="270"/>
      <c r="D71" s="270"/>
    </row>
    <row r="72" spans="1:45" s="271" customFormat="1" ht="27.75" customHeight="1" x14ac:dyDescent="0.25">
      <c r="A72" s="363" t="s">
        <v>368</v>
      </c>
      <c r="B72" s="363"/>
      <c r="C72" s="363"/>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C72" s="363"/>
      <c r="AD72" s="363"/>
      <c r="AE72" s="363"/>
      <c r="AF72" s="363"/>
      <c r="AG72" s="363"/>
      <c r="AH72" s="363"/>
      <c r="AI72" s="363"/>
      <c r="AJ72" s="363"/>
      <c r="AK72" s="363"/>
      <c r="AL72" s="363"/>
      <c r="AM72" s="363"/>
      <c r="AN72" s="363"/>
      <c r="AO72" s="363"/>
      <c r="AP72" s="363"/>
      <c r="AQ72" s="363"/>
      <c r="AR72" s="363"/>
      <c r="AS72" s="363"/>
    </row>
    <row r="73" spans="1:45" s="271" customFormat="1" ht="45.75" customHeight="1" x14ac:dyDescent="0.25">
      <c r="A73" s="363" t="s">
        <v>369</v>
      </c>
      <c r="B73" s="363"/>
      <c r="C73" s="363"/>
      <c r="D73" s="363"/>
      <c r="E73" s="363"/>
      <c r="F73" s="363"/>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c r="AM73" s="363"/>
      <c r="AN73" s="363"/>
      <c r="AO73" s="363"/>
      <c r="AP73" s="363"/>
      <c r="AQ73" s="363"/>
      <c r="AR73" s="363"/>
      <c r="AS73" s="363"/>
    </row>
  </sheetData>
  <protectedRanges>
    <protectedRange password="CA9C" sqref="E33:I33 E40:Q40 E44:Q44 E34:Q34" name="Диапазон1"/>
    <protectedRange password="CA9C" sqref="D40 D44 D33:D34" name="Диапазон1_1"/>
  </protectedRanges>
  <mergeCells count="128">
    <mergeCell ref="H7:J7"/>
    <mergeCell ref="AS7:AS8"/>
    <mergeCell ref="O7:O8"/>
    <mergeCell ref="AB7:AB8"/>
    <mergeCell ref="A1:AS2"/>
    <mergeCell ref="A3:A8"/>
    <mergeCell ref="B3:B8"/>
    <mergeCell ref="C3:D3"/>
    <mergeCell ref="E3:E8"/>
    <mergeCell ref="F3:M3"/>
    <mergeCell ref="N3:AS3"/>
    <mergeCell ref="C4:C8"/>
    <mergeCell ref="D4:D8"/>
    <mergeCell ref="F4:F8"/>
    <mergeCell ref="G4:M4"/>
    <mergeCell ref="N4:U4"/>
    <mergeCell ref="V4:AC4"/>
    <mergeCell ref="AD4:AK4"/>
    <mergeCell ref="AL4:AS4"/>
    <mergeCell ref="G5:J6"/>
    <mergeCell ref="K5:K8"/>
    <mergeCell ref="L5:L8"/>
    <mergeCell ref="M5:M8"/>
    <mergeCell ref="N5:Q5"/>
    <mergeCell ref="G7:G8"/>
    <mergeCell ref="AL5:AO5"/>
    <mergeCell ref="AP5:AS5"/>
    <mergeCell ref="N6:Q6"/>
    <mergeCell ref="R6:U6"/>
    <mergeCell ref="V6:Y6"/>
    <mergeCell ref="Z6:AC6"/>
    <mergeCell ref="AD6:AG6"/>
    <mergeCell ref="AH6:AK6"/>
    <mergeCell ref="AL6:AO6"/>
    <mergeCell ref="AP6:AS6"/>
    <mergeCell ref="R5:U5"/>
    <mergeCell ref="V5:Y5"/>
    <mergeCell ref="Z5:AC5"/>
    <mergeCell ref="AD5:AG5"/>
    <mergeCell ref="AH5:AK5"/>
    <mergeCell ref="N9:Q9"/>
    <mergeCell ref="R9:U9"/>
    <mergeCell ref="V9:Y9"/>
    <mergeCell ref="Z9:AC9"/>
    <mergeCell ref="AD9:AG9"/>
    <mergeCell ref="AH9:AK9"/>
    <mergeCell ref="AL9:AO9"/>
    <mergeCell ref="AP9:AS9"/>
    <mergeCell ref="AM7:AM8"/>
    <mergeCell ref="AN7:AN8"/>
    <mergeCell ref="AO7:AO8"/>
    <mergeCell ref="AP7:AP8"/>
    <mergeCell ref="AQ7:AQ8"/>
    <mergeCell ref="AH7:AH8"/>
    <mergeCell ref="AI7:AI8"/>
    <mergeCell ref="AJ7:AJ8"/>
    <mergeCell ref="AK7:AK8"/>
    <mergeCell ref="P7:P8"/>
    <mergeCell ref="Q7:Q8"/>
    <mergeCell ref="R7:R8"/>
    <mergeCell ref="AG7:AG8"/>
    <mergeCell ref="X7:X8"/>
    <mergeCell ref="N7:N8"/>
    <mergeCell ref="AR7:AR8"/>
    <mergeCell ref="A60:F60"/>
    <mergeCell ref="G60:G69"/>
    <mergeCell ref="H60:M61"/>
    <mergeCell ref="N60:N61"/>
    <mergeCell ref="O60:O61"/>
    <mergeCell ref="A61:F61"/>
    <mergeCell ref="H62:M62"/>
    <mergeCell ref="A63:F63"/>
    <mergeCell ref="H63:M63"/>
    <mergeCell ref="A64:F64"/>
    <mergeCell ref="H64:M64"/>
    <mergeCell ref="A65:F66"/>
    <mergeCell ref="H65:M65"/>
    <mergeCell ref="H66:M66"/>
    <mergeCell ref="A67:F68"/>
    <mergeCell ref="H67:M67"/>
    <mergeCell ref="W60:W61"/>
    <mergeCell ref="X60:X61"/>
    <mergeCell ref="Y60:Y61"/>
    <mergeCell ref="P60:P61"/>
    <mergeCell ref="Q60:Q61"/>
    <mergeCell ref="R60:R61"/>
    <mergeCell ref="S60:S61"/>
    <mergeCell ref="T60:T61"/>
    <mergeCell ref="AL7:AL8"/>
    <mergeCell ref="AC7:AC8"/>
    <mergeCell ref="AD7:AD8"/>
    <mergeCell ref="AE7:AE8"/>
    <mergeCell ref="AF7:AF8"/>
    <mergeCell ref="AC60:AC61"/>
    <mergeCell ref="AD60:AD61"/>
    <mergeCell ref="U60:U61"/>
    <mergeCell ref="S7:S8"/>
    <mergeCell ref="T7:T8"/>
    <mergeCell ref="U7:U8"/>
    <mergeCell ref="V7:V8"/>
    <mergeCell ref="W7:W8"/>
    <mergeCell ref="Y7:Y8"/>
    <mergeCell ref="Z7:Z8"/>
    <mergeCell ref="AA7:AA8"/>
    <mergeCell ref="A73:AS73"/>
    <mergeCell ref="H68:M68"/>
    <mergeCell ref="A69:F69"/>
    <mergeCell ref="H69:M69"/>
    <mergeCell ref="A72:AS72"/>
    <mergeCell ref="AO60:AO61"/>
    <mergeCell ref="AP60:AP61"/>
    <mergeCell ref="AQ60:AQ61"/>
    <mergeCell ref="AR60:AR61"/>
    <mergeCell ref="AS60:AS61"/>
    <mergeCell ref="AJ60:AJ61"/>
    <mergeCell ref="AK60:AK61"/>
    <mergeCell ref="AL60:AL61"/>
    <mergeCell ref="AM60:AM61"/>
    <mergeCell ref="AN60:AN61"/>
    <mergeCell ref="AE60:AE61"/>
    <mergeCell ref="AF60:AF61"/>
    <mergeCell ref="AG60:AG61"/>
    <mergeCell ref="AH60:AH61"/>
    <mergeCell ref="AI60:AI61"/>
    <mergeCell ref="Z60:Z61"/>
    <mergeCell ref="AA60:AA61"/>
    <mergeCell ref="AB60:AB61"/>
    <mergeCell ref="V60:V61"/>
  </mergeCells>
  <pageMargins left="0.39370078740157483" right="0.39370078740157483" top="0.39370078740157483" bottom="0.39370078740157483" header="0.11811023622047245" footer="0"/>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0"/>
  <sheetViews>
    <sheetView workbookViewId="0">
      <selection activeCell="B9" sqref="B9"/>
    </sheetView>
  </sheetViews>
  <sheetFormatPr defaultRowHeight="12.75" x14ac:dyDescent="0.2"/>
  <cols>
    <col min="1" max="1" width="8.7109375" style="40" customWidth="1"/>
    <col min="2" max="2" width="145.7109375" customWidth="1"/>
  </cols>
  <sheetData>
    <row r="1" spans="1:2" ht="30.75" customHeight="1" x14ac:dyDescent="0.2">
      <c r="A1" s="361" t="s">
        <v>147</v>
      </c>
      <c r="B1" s="361"/>
    </row>
    <row r="2" spans="1:2" ht="26.25" customHeight="1" x14ac:dyDescent="0.2">
      <c r="A2" s="362" t="s">
        <v>148</v>
      </c>
      <c r="B2" s="362"/>
    </row>
    <row r="3" spans="1:2" ht="16.5" customHeight="1" x14ac:dyDescent="0.2">
      <c r="A3" s="62" t="s">
        <v>183</v>
      </c>
      <c r="B3" s="62" t="s">
        <v>149</v>
      </c>
    </row>
    <row r="4" spans="1:2" ht="16.5" customHeight="1" x14ac:dyDescent="0.2">
      <c r="A4" s="62"/>
      <c r="B4" s="63" t="s">
        <v>150</v>
      </c>
    </row>
    <row r="5" spans="1:2" ht="16.5" customHeight="1" x14ac:dyDescent="0.2">
      <c r="A5" s="64">
        <v>1</v>
      </c>
      <c r="B5" s="65" t="s">
        <v>151</v>
      </c>
    </row>
    <row r="6" spans="1:2" ht="16.5" customHeight="1" x14ac:dyDescent="0.2">
      <c r="A6" s="64">
        <v>2</v>
      </c>
      <c r="B6" s="66" t="s">
        <v>182</v>
      </c>
    </row>
    <row r="7" spans="1:2" ht="16.5" customHeight="1" x14ac:dyDescent="0.2">
      <c r="A7" s="64">
        <v>3</v>
      </c>
      <c r="B7" s="65" t="s">
        <v>152</v>
      </c>
    </row>
    <row r="8" spans="1:2" ht="16.5" customHeight="1" x14ac:dyDescent="0.2">
      <c r="A8" s="64">
        <v>4</v>
      </c>
      <c r="B8" s="65" t="s">
        <v>153</v>
      </c>
    </row>
    <row r="9" spans="1:2" ht="16.5" customHeight="1" x14ac:dyDescent="0.2">
      <c r="A9" s="64">
        <v>5</v>
      </c>
      <c r="B9" s="65" t="s">
        <v>154</v>
      </c>
    </row>
    <row r="10" spans="1:2" ht="16.5" customHeight="1" x14ac:dyDescent="0.2">
      <c r="A10" s="64">
        <v>6</v>
      </c>
      <c r="B10" s="65" t="s">
        <v>155</v>
      </c>
    </row>
    <row r="11" spans="1:2" ht="16.5" customHeight="1" x14ac:dyDescent="0.2">
      <c r="A11" s="64">
        <v>7</v>
      </c>
      <c r="B11" s="65" t="s">
        <v>156</v>
      </c>
    </row>
    <row r="12" spans="1:2" ht="16.5" customHeight="1" x14ac:dyDescent="0.2">
      <c r="A12" s="64">
        <v>8</v>
      </c>
      <c r="B12" s="65" t="s">
        <v>157</v>
      </c>
    </row>
    <row r="13" spans="1:2" ht="16.5" customHeight="1" x14ac:dyDescent="0.2">
      <c r="A13" s="64">
        <v>9</v>
      </c>
      <c r="B13" s="65" t="s">
        <v>158</v>
      </c>
    </row>
    <row r="14" spans="1:2" ht="16.5" customHeight="1" x14ac:dyDescent="0.2">
      <c r="A14" s="64">
        <v>10</v>
      </c>
      <c r="B14" s="65" t="s">
        <v>159</v>
      </c>
    </row>
    <row r="15" spans="1:2" ht="16.5" customHeight="1" x14ac:dyDescent="0.2">
      <c r="A15" s="64">
        <v>11</v>
      </c>
      <c r="B15" s="65" t="s">
        <v>160</v>
      </c>
    </row>
    <row r="16" spans="1:2" ht="16.5" customHeight="1" x14ac:dyDescent="0.2">
      <c r="A16" s="64">
        <v>12</v>
      </c>
      <c r="B16" s="65" t="s">
        <v>161</v>
      </c>
    </row>
    <row r="17" spans="1:2" ht="16.5" customHeight="1" x14ac:dyDescent="0.2">
      <c r="A17" s="64">
        <v>13</v>
      </c>
      <c r="B17" s="65" t="s">
        <v>162</v>
      </c>
    </row>
    <row r="18" spans="1:2" ht="16.5" customHeight="1" x14ac:dyDescent="0.2">
      <c r="A18" s="64">
        <v>14</v>
      </c>
      <c r="B18" s="65" t="s">
        <v>163</v>
      </c>
    </row>
    <row r="19" spans="1:2" ht="16.5" customHeight="1" x14ac:dyDescent="0.2">
      <c r="A19" s="64"/>
      <c r="B19" s="63" t="s">
        <v>164</v>
      </c>
    </row>
    <row r="20" spans="1:2" ht="16.5" customHeight="1" x14ac:dyDescent="0.2">
      <c r="A20" s="64">
        <v>1</v>
      </c>
      <c r="B20" s="67" t="s">
        <v>165</v>
      </c>
    </row>
    <row r="21" spans="1:2" ht="16.5" customHeight="1" x14ac:dyDescent="0.2">
      <c r="A21" s="64">
        <v>2</v>
      </c>
      <c r="B21" s="67" t="s">
        <v>166</v>
      </c>
    </row>
    <row r="22" spans="1:2" ht="16.5" customHeight="1" x14ac:dyDescent="0.2">
      <c r="A22" s="64">
        <v>3</v>
      </c>
      <c r="B22" s="67" t="s">
        <v>167</v>
      </c>
    </row>
    <row r="23" spans="1:2" ht="16.5" customHeight="1" x14ac:dyDescent="0.2">
      <c r="A23" s="64">
        <v>4</v>
      </c>
      <c r="B23" s="67" t="s">
        <v>168</v>
      </c>
    </row>
    <row r="24" spans="1:2" ht="16.5" customHeight="1" x14ac:dyDescent="0.2">
      <c r="A24" s="64">
        <v>5</v>
      </c>
      <c r="B24" s="67" t="s">
        <v>169</v>
      </c>
    </row>
    <row r="25" spans="1:2" ht="16.5" customHeight="1" x14ac:dyDescent="0.2">
      <c r="A25" s="64">
        <v>6</v>
      </c>
      <c r="B25" s="67" t="s">
        <v>170</v>
      </c>
    </row>
    <row r="26" spans="1:2" ht="16.5" customHeight="1" x14ac:dyDescent="0.2">
      <c r="A26" s="64">
        <v>7</v>
      </c>
      <c r="B26" s="67" t="s">
        <v>171</v>
      </c>
    </row>
    <row r="27" spans="1:2" ht="16.5" customHeight="1" x14ac:dyDescent="0.2">
      <c r="A27" s="64"/>
      <c r="B27" s="63" t="s">
        <v>172</v>
      </c>
    </row>
    <row r="28" spans="1:2" ht="16.5" customHeight="1" x14ac:dyDescent="0.2">
      <c r="A28" s="64">
        <v>1</v>
      </c>
      <c r="B28" s="67" t="s">
        <v>173</v>
      </c>
    </row>
    <row r="29" spans="1:2" ht="16.5" customHeight="1" x14ac:dyDescent="0.2">
      <c r="A29" s="64">
        <v>2</v>
      </c>
      <c r="B29" s="67" t="s">
        <v>174</v>
      </c>
    </row>
    <row r="30" spans="1:2" ht="16.5" customHeight="1" x14ac:dyDescent="0.2">
      <c r="A30" s="64"/>
      <c r="B30" s="63" t="s">
        <v>175</v>
      </c>
    </row>
    <row r="31" spans="1:2" ht="16.5" customHeight="1" x14ac:dyDescent="0.2">
      <c r="A31" s="64">
        <v>1</v>
      </c>
      <c r="B31" s="67" t="s">
        <v>176</v>
      </c>
    </row>
    <row r="32" spans="1:2" ht="16.5" customHeight="1" x14ac:dyDescent="0.2">
      <c r="A32" s="64">
        <v>2</v>
      </c>
      <c r="B32" s="67" t="s">
        <v>177</v>
      </c>
    </row>
    <row r="33" spans="1:2" ht="16.5" customHeight="1" x14ac:dyDescent="0.2">
      <c r="A33" s="64">
        <v>3</v>
      </c>
      <c r="B33" s="67" t="s">
        <v>178</v>
      </c>
    </row>
    <row r="34" spans="1:2" ht="16.5" customHeight="1" x14ac:dyDescent="0.2">
      <c r="A34" s="64"/>
      <c r="B34" s="63" t="s">
        <v>179</v>
      </c>
    </row>
    <row r="35" spans="1:2" ht="16.5" customHeight="1" x14ac:dyDescent="0.2">
      <c r="A35" s="64">
        <v>1</v>
      </c>
      <c r="B35" s="67" t="s">
        <v>180</v>
      </c>
    </row>
    <row r="36" spans="1:2" ht="16.5" customHeight="1" x14ac:dyDescent="0.2">
      <c r="A36" s="64">
        <v>2</v>
      </c>
      <c r="B36" s="67" t="s">
        <v>181</v>
      </c>
    </row>
    <row r="37" spans="1:2" ht="15" x14ac:dyDescent="0.2">
      <c r="A37" s="41"/>
    </row>
    <row r="38" spans="1:2" ht="15" x14ac:dyDescent="0.2">
      <c r="A38" s="41"/>
    </row>
    <row r="39" spans="1:2" ht="15" x14ac:dyDescent="0.2">
      <c r="A39" s="41"/>
    </row>
    <row r="40" spans="1:2" ht="15" x14ac:dyDescent="0.2">
      <c r="A40" s="41"/>
    </row>
  </sheetData>
  <mergeCells count="2">
    <mergeCell ref="A1:B1"/>
    <mergeCell ref="A2:B2"/>
  </mergeCells>
  <pageMargins left="0.70866141732283472" right="0.70866141732283472" top="0.74803149606299213" bottom="0.35433070866141736" header="0.31496062992125984" footer="0.31496062992125984"/>
  <pageSetup paperSize="9" scale="8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8" sqref="J28"/>
    </sheetView>
  </sheetViews>
  <sheetFormatPr defaultRowHeight="12.75" x14ac:dyDescent="0.2"/>
  <sheetData>
    <row r="1" spans="1:1" x14ac:dyDescent="0.2">
      <c r="A1"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0" workbookViewId="0">
      <selection activeCell="B32" sqref="A1:C32"/>
    </sheetView>
  </sheetViews>
  <sheetFormatPr defaultRowHeight="15" x14ac:dyDescent="0.25"/>
  <cols>
    <col min="1" max="1" width="12.5703125" style="42" customWidth="1"/>
    <col min="2" max="2" width="65" style="44" customWidth="1"/>
    <col min="3" max="3" width="50.85546875" style="46" customWidth="1"/>
  </cols>
  <sheetData>
    <row r="1" spans="1:3" ht="14.25" x14ac:dyDescent="0.2">
      <c r="A1" s="474" t="s">
        <v>204</v>
      </c>
      <c r="B1" s="474"/>
      <c r="C1" s="474"/>
    </row>
    <row r="2" spans="1:3" x14ac:dyDescent="0.2">
      <c r="A2" s="48" t="s">
        <v>46</v>
      </c>
      <c r="B2" s="474" t="s">
        <v>205</v>
      </c>
      <c r="C2" s="474"/>
    </row>
    <row r="3" spans="1:3" x14ac:dyDescent="0.25">
      <c r="A3" s="45" t="s">
        <v>206</v>
      </c>
      <c r="B3" s="48" t="s">
        <v>61</v>
      </c>
      <c r="C3" s="49" t="s">
        <v>207</v>
      </c>
    </row>
    <row r="4" spans="1:3" x14ac:dyDescent="0.25">
      <c r="A4" s="45" t="s">
        <v>208</v>
      </c>
      <c r="B4" s="48" t="s">
        <v>62</v>
      </c>
      <c r="C4" s="49" t="s">
        <v>207</v>
      </c>
    </row>
    <row r="5" spans="1:3" x14ac:dyDescent="0.25">
      <c r="A5" s="45" t="s">
        <v>209</v>
      </c>
      <c r="B5" s="48" t="s">
        <v>63</v>
      </c>
      <c r="C5" s="49" t="s">
        <v>207</v>
      </c>
    </row>
    <row r="6" spans="1:3" x14ac:dyDescent="0.25">
      <c r="A6" s="45" t="s">
        <v>210</v>
      </c>
      <c r="B6" s="48" t="s">
        <v>64</v>
      </c>
      <c r="C6" s="49" t="s">
        <v>211</v>
      </c>
    </row>
    <row r="7" spans="1:3" x14ac:dyDescent="0.2">
      <c r="A7" s="48" t="s">
        <v>51</v>
      </c>
      <c r="B7" s="474" t="s">
        <v>212</v>
      </c>
      <c r="C7" s="474"/>
    </row>
    <row r="8" spans="1:3" x14ac:dyDescent="0.2">
      <c r="A8" s="45" t="s">
        <v>213</v>
      </c>
      <c r="B8" s="48" t="s">
        <v>214</v>
      </c>
      <c r="C8" s="45" t="s">
        <v>215</v>
      </c>
    </row>
    <row r="9" spans="1:3" x14ac:dyDescent="0.2">
      <c r="A9" s="45" t="s">
        <v>216</v>
      </c>
      <c r="B9" s="50" t="s">
        <v>217</v>
      </c>
      <c r="C9" s="45" t="s">
        <v>218</v>
      </c>
    </row>
    <row r="10" spans="1:3" x14ac:dyDescent="0.2">
      <c r="A10" s="48" t="s">
        <v>52</v>
      </c>
      <c r="B10" s="474" t="s">
        <v>133</v>
      </c>
      <c r="C10" s="474"/>
    </row>
    <row r="11" spans="1:3" x14ac:dyDescent="0.2">
      <c r="A11" s="48" t="s">
        <v>53</v>
      </c>
      <c r="B11" s="474" t="s">
        <v>103</v>
      </c>
      <c r="C11" s="474"/>
    </row>
    <row r="12" spans="1:3" x14ac:dyDescent="0.2">
      <c r="A12" s="45" t="s">
        <v>219</v>
      </c>
      <c r="B12" s="48" t="s">
        <v>115</v>
      </c>
      <c r="C12" s="45" t="s">
        <v>220</v>
      </c>
    </row>
    <row r="13" spans="1:3" ht="15.75" x14ac:dyDescent="0.2">
      <c r="A13" s="45" t="s">
        <v>221</v>
      </c>
      <c r="B13" s="68" t="s">
        <v>222</v>
      </c>
      <c r="C13" s="45" t="s">
        <v>223</v>
      </c>
    </row>
    <row r="14" spans="1:3" ht="15.75" x14ac:dyDescent="0.25">
      <c r="A14" s="45" t="s">
        <v>224</v>
      </c>
      <c r="B14" s="68" t="s">
        <v>185</v>
      </c>
      <c r="C14" s="49" t="s">
        <v>225</v>
      </c>
    </row>
    <row r="15" spans="1:3" ht="15.75" x14ac:dyDescent="0.25">
      <c r="A15" s="45" t="s">
        <v>226</v>
      </c>
      <c r="B15" s="68" t="s">
        <v>227</v>
      </c>
      <c r="C15" s="49" t="s">
        <v>228</v>
      </c>
    </row>
    <row r="16" spans="1:3" ht="15.75" x14ac:dyDescent="0.25">
      <c r="A16" s="51" t="s">
        <v>229</v>
      </c>
      <c r="B16" s="69" t="s">
        <v>230</v>
      </c>
      <c r="C16" s="49" t="s">
        <v>231</v>
      </c>
    </row>
    <row r="17" spans="1:3" ht="31.5" x14ac:dyDescent="0.25">
      <c r="A17" s="45" t="s">
        <v>232</v>
      </c>
      <c r="B17" s="68" t="s">
        <v>119</v>
      </c>
      <c r="C17" s="49" t="s">
        <v>233</v>
      </c>
    </row>
    <row r="18" spans="1:3" ht="15.75" x14ac:dyDescent="0.25">
      <c r="A18" s="51" t="s">
        <v>234</v>
      </c>
      <c r="B18" s="69" t="s">
        <v>136</v>
      </c>
      <c r="C18" s="49" t="s">
        <v>235</v>
      </c>
    </row>
    <row r="19" spans="1:3" ht="15.75" x14ac:dyDescent="0.25">
      <c r="A19" s="45" t="s">
        <v>236</v>
      </c>
      <c r="B19" s="70" t="s">
        <v>137</v>
      </c>
      <c r="C19" s="52" t="s">
        <v>237</v>
      </c>
    </row>
    <row r="20" spans="1:3" ht="15.75" x14ac:dyDescent="0.25">
      <c r="A20" s="45" t="s">
        <v>238</v>
      </c>
      <c r="B20" s="68" t="s">
        <v>116</v>
      </c>
      <c r="C20" s="52" t="s">
        <v>239</v>
      </c>
    </row>
    <row r="21" spans="1:3" ht="15.75" x14ac:dyDescent="0.25">
      <c r="A21" s="45" t="s">
        <v>240</v>
      </c>
      <c r="B21" s="68" t="s">
        <v>187</v>
      </c>
      <c r="C21" s="49" t="s">
        <v>239</v>
      </c>
    </row>
    <row r="22" spans="1:3" x14ac:dyDescent="0.2">
      <c r="A22" s="48" t="s">
        <v>54</v>
      </c>
      <c r="B22" s="474" t="s">
        <v>104</v>
      </c>
      <c r="C22" s="474"/>
    </row>
    <row r="23" spans="1:3" ht="14.25" x14ac:dyDescent="0.2">
      <c r="A23" s="53" t="s">
        <v>55</v>
      </c>
      <c r="B23" s="468" t="s">
        <v>241</v>
      </c>
      <c r="C23" s="468"/>
    </row>
    <row r="24" spans="1:3" x14ac:dyDescent="0.2">
      <c r="A24" s="45" t="s">
        <v>242</v>
      </c>
      <c r="B24" s="50" t="s">
        <v>243</v>
      </c>
      <c r="C24" s="469" t="s">
        <v>244</v>
      </c>
    </row>
    <row r="25" spans="1:3" ht="27.75" customHeight="1" x14ac:dyDescent="0.2">
      <c r="A25" s="54" t="s">
        <v>245</v>
      </c>
      <c r="B25" s="50" t="s">
        <v>246</v>
      </c>
      <c r="C25" s="470"/>
    </row>
    <row r="26" spans="1:3" ht="22.5" customHeight="1" x14ac:dyDescent="0.25">
      <c r="A26" s="45" t="s">
        <v>247</v>
      </c>
      <c r="B26" s="55" t="s">
        <v>248</v>
      </c>
      <c r="C26" s="470"/>
    </row>
    <row r="27" spans="1:3" ht="30" x14ac:dyDescent="0.25">
      <c r="A27" s="45" t="s">
        <v>249</v>
      </c>
      <c r="B27" s="55" t="s">
        <v>250</v>
      </c>
      <c r="C27" s="471"/>
    </row>
    <row r="28" spans="1:3" ht="14.25" x14ac:dyDescent="0.2">
      <c r="A28" s="53" t="s">
        <v>58</v>
      </c>
      <c r="B28" s="472" t="s">
        <v>188</v>
      </c>
      <c r="C28" s="473"/>
    </row>
    <row r="29" spans="1:3" ht="28.5" customHeight="1" x14ac:dyDescent="0.25">
      <c r="A29" s="45" t="s">
        <v>251</v>
      </c>
      <c r="B29" s="48" t="s">
        <v>252</v>
      </c>
      <c r="C29" s="56" t="s">
        <v>253</v>
      </c>
    </row>
    <row r="30" spans="1:3" ht="14.25" x14ac:dyDescent="0.2">
      <c r="A30" s="53" t="s">
        <v>59</v>
      </c>
      <c r="B30" s="472" t="s">
        <v>142</v>
      </c>
      <c r="C30" s="473"/>
    </row>
    <row r="31" spans="1:3" x14ac:dyDescent="0.25">
      <c r="A31" s="45" t="s">
        <v>254</v>
      </c>
      <c r="B31" s="48" t="s">
        <v>143</v>
      </c>
      <c r="C31" s="56" t="s">
        <v>255</v>
      </c>
    </row>
    <row r="32" spans="1:3" ht="14.25" x14ac:dyDescent="0.2">
      <c r="A32" s="43" t="s">
        <v>121</v>
      </c>
      <c r="B32" s="472" t="s">
        <v>117</v>
      </c>
      <c r="C32" s="473"/>
    </row>
  </sheetData>
  <mergeCells count="11">
    <mergeCell ref="B22:C22"/>
    <mergeCell ref="A1:C1"/>
    <mergeCell ref="B2:C2"/>
    <mergeCell ref="B7:C7"/>
    <mergeCell ref="B10:C10"/>
    <mergeCell ref="B11:C11"/>
    <mergeCell ref="B23:C23"/>
    <mergeCell ref="C24:C27"/>
    <mergeCell ref="B28:C28"/>
    <mergeCell ref="B30:C30"/>
    <mergeCell ref="B32:C32"/>
  </mergeCells>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Титульный лист</vt:lpstr>
      <vt:lpstr>Пояснительная</vt:lpstr>
      <vt:lpstr>График учебного процесса </vt:lpstr>
      <vt:lpstr>План учебного процесса</vt:lpstr>
      <vt:lpstr>кабинеты</vt:lpstr>
      <vt:lpstr>Лист3</vt:lpstr>
      <vt:lpstr>Структура</vt:lpstr>
      <vt:lpstr>'План учебного процесса'!Область_печати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Nout</cp:lastModifiedBy>
  <cp:lastPrinted>2020-06-08T06:03:36Z</cp:lastPrinted>
  <dcterms:created xsi:type="dcterms:W3CDTF">1996-10-08T23:32:33Z</dcterms:created>
  <dcterms:modified xsi:type="dcterms:W3CDTF">2020-06-24T11:59:32Z</dcterms:modified>
</cp:coreProperties>
</file>